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Karoo Hoogland\Quarterly Reports\2017 2018\Quarter 3 2017 2018\"/>
    </mc:Choice>
  </mc:AlternateContent>
  <workbookProtection workbookPassword="F954" lockStructure="1"/>
  <bookViews>
    <workbookView xWindow="0" yWindow="0" windowWidth="20490" windowHeight="6855" activeTab="9"/>
  </bookViews>
  <sheets>
    <sheet name="Summary" sheetId="1" r:id="rId1"/>
    <sheet name="NC451" sheetId="2" r:id="rId2"/>
    <sheet name="NC452" sheetId="3" r:id="rId3"/>
    <sheet name="NC453" sheetId="4" r:id="rId4"/>
    <sheet name="DC45" sheetId="5" r:id="rId5"/>
    <sheet name="NC061" sheetId="6" r:id="rId6"/>
    <sheet name="NC062" sheetId="7" r:id="rId7"/>
    <sheet name="NC064" sheetId="8" r:id="rId8"/>
    <sheet name="NC065" sheetId="9" r:id="rId9"/>
    <sheet name="NC066" sheetId="10" r:id="rId10"/>
    <sheet name="NC067" sheetId="11" r:id="rId11"/>
    <sheet name="DC6" sheetId="12" r:id="rId12"/>
    <sheet name="NC071" sheetId="13" r:id="rId13"/>
    <sheet name="NC072" sheetId="14" r:id="rId14"/>
    <sheet name="NC073" sheetId="15" r:id="rId15"/>
    <sheet name="NC074" sheetId="16" r:id="rId16"/>
    <sheet name="NC075" sheetId="17" r:id="rId17"/>
    <sheet name="NC076" sheetId="18" r:id="rId18"/>
    <sheet name="NC077" sheetId="19" r:id="rId19"/>
    <sheet name="NC078" sheetId="20" r:id="rId20"/>
    <sheet name="DC7" sheetId="21" r:id="rId21"/>
    <sheet name="NC082" sheetId="22" r:id="rId22"/>
    <sheet name="NC084" sheetId="23" r:id="rId23"/>
    <sheet name="NC085" sheetId="24" r:id="rId24"/>
    <sheet name="NC086" sheetId="25" r:id="rId25"/>
    <sheet name="NC087" sheetId="26" r:id="rId26"/>
    <sheet name="DC8" sheetId="27" r:id="rId27"/>
    <sheet name="NC091" sheetId="28" r:id="rId28"/>
    <sheet name="NC092" sheetId="29" r:id="rId29"/>
    <sheet name="NC093" sheetId="30" r:id="rId30"/>
    <sheet name="NC094" sheetId="31" r:id="rId31"/>
    <sheet name="DC9" sheetId="32" r:id="rId32"/>
  </sheets>
  <definedNames>
    <definedName name="_xlnm.Print_Area" localSheetId="4">'DC45'!$A$1:$X$72</definedName>
    <definedName name="_xlnm.Print_Area" localSheetId="11">'DC6'!$A$1:$X$72</definedName>
    <definedName name="_xlnm.Print_Area" localSheetId="20">'DC7'!$A$1:$X$72</definedName>
    <definedName name="_xlnm.Print_Area" localSheetId="26">'DC8'!$A$1:$X$72</definedName>
    <definedName name="_xlnm.Print_Area" localSheetId="31">'DC9'!$A$1:$X$72</definedName>
    <definedName name="_xlnm.Print_Area" localSheetId="5">'NC061'!$A$1:$X$72</definedName>
    <definedName name="_xlnm.Print_Area" localSheetId="6">'NC062'!$A$1:$X$72</definedName>
    <definedName name="_xlnm.Print_Area" localSheetId="7">'NC064'!$A$1:$X$72</definedName>
    <definedName name="_xlnm.Print_Area" localSheetId="8">'NC065'!$A$1:$X$72</definedName>
    <definedName name="_xlnm.Print_Area" localSheetId="9">'NC066'!$A$1:$X$72</definedName>
    <definedName name="_xlnm.Print_Area" localSheetId="10">'NC067'!$A$1:$X$72</definedName>
    <definedName name="_xlnm.Print_Area" localSheetId="12">'NC071'!$A$1:$X$72</definedName>
    <definedName name="_xlnm.Print_Area" localSheetId="13">'NC072'!$A$1:$X$72</definedName>
    <definedName name="_xlnm.Print_Area" localSheetId="14">'NC073'!$A$1:$X$72</definedName>
    <definedName name="_xlnm.Print_Area" localSheetId="15">'NC074'!$A$1:$X$72</definedName>
    <definedName name="_xlnm.Print_Area" localSheetId="16">'NC075'!$A$1:$X$72</definedName>
    <definedName name="_xlnm.Print_Area" localSheetId="17">'NC076'!$A$1:$X$72</definedName>
    <definedName name="_xlnm.Print_Area" localSheetId="18">'NC077'!$A$1:$X$72</definedName>
    <definedName name="_xlnm.Print_Area" localSheetId="19">'NC078'!$A$1:$X$72</definedName>
    <definedName name="_xlnm.Print_Area" localSheetId="21">'NC082'!$A$1:$X$72</definedName>
    <definedName name="_xlnm.Print_Area" localSheetId="22">'NC084'!$A$1:$X$72</definedName>
    <definedName name="_xlnm.Print_Area" localSheetId="23">'NC085'!$A$1:$X$72</definedName>
    <definedName name="_xlnm.Print_Area" localSheetId="24">'NC086'!$A$1:$X$72</definedName>
    <definedName name="_xlnm.Print_Area" localSheetId="25">'NC087'!$A$1:$X$72</definedName>
    <definedName name="_xlnm.Print_Area" localSheetId="27">'NC091'!$A$1:$X$72</definedName>
    <definedName name="_xlnm.Print_Area" localSheetId="28">'NC092'!$A$1:$X$72</definedName>
    <definedName name="_xlnm.Print_Area" localSheetId="29">'NC093'!$A$1:$X$72</definedName>
    <definedName name="_xlnm.Print_Area" localSheetId="30">'NC094'!$A$1:$X$72</definedName>
    <definedName name="_xlnm.Print_Area" localSheetId="1">'NC451'!$A$1:$X$72</definedName>
    <definedName name="_xlnm.Print_Area" localSheetId="2">'NC452'!$A$1:$X$72</definedName>
    <definedName name="_xlnm.Print_Area" localSheetId="3">'NC453'!$A$1:$X$72</definedName>
    <definedName name="_xlnm.Print_Area" localSheetId="0">Summary!$A$1:$X$72</definedName>
  </definedNames>
  <calcPr calcId="152511"/>
</workbook>
</file>

<file path=xl/calcChain.xml><?xml version="1.0" encoding="utf-8"?>
<calcChain xmlns="http://schemas.openxmlformats.org/spreadsheetml/2006/main">
  <c r="W56" i="2" l="1"/>
  <c r="V56" i="2"/>
  <c r="W56" i="3"/>
  <c r="V56" i="3"/>
  <c r="W56" i="4"/>
  <c r="V56" i="4"/>
  <c r="W56" i="5"/>
  <c r="V56" i="5"/>
  <c r="W56" i="6"/>
  <c r="V56" i="6"/>
  <c r="W56" i="7"/>
  <c r="V56" i="7"/>
  <c r="W56" i="8"/>
  <c r="V56" i="8"/>
  <c r="W56" i="9"/>
  <c r="V56" i="9"/>
  <c r="W56" i="10"/>
  <c r="V56" i="10"/>
  <c r="W56" i="11"/>
  <c r="V56" i="11"/>
  <c r="W56" i="12"/>
  <c r="V56" i="12"/>
  <c r="W56" i="13"/>
  <c r="V56" i="13"/>
  <c r="W56" i="14"/>
  <c r="V56" i="14"/>
  <c r="W56" i="15"/>
  <c r="V56" i="15"/>
  <c r="W56" i="16"/>
  <c r="V56" i="16"/>
  <c r="W56" i="17"/>
  <c r="V56" i="17"/>
  <c r="W56" i="18"/>
  <c r="V56" i="18"/>
  <c r="W56" i="19"/>
  <c r="V56" i="19"/>
  <c r="W56" i="20"/>
  <c r="V56" i="20"/>
  <c r="W56" i="21"/>
  <c r="V56" i="21"/>
  <c r="W56" i="22"/>
  <c r="V56" i="22"/>
  <c r="W56" i="23"/>
  <c r="V56" i="23"/>
  <c r="W56" i="24"/>
  <c r="V56" i="24"/>
  <c r="W56" i="25"/>
  <c r="V56" i="25"/>
  <c r="W56" i="26"/>
  <c r="V56" i="26"/>
  <c r="W56" i="27"/>
  <c r="V56" i="27"/>
  <c r="W56" i="28"/>
  <c r="V56" i="28"/>
  <c r="W56" i="29"/>
  <c r="V56" i="29"/>
  <c r="W56" i="30"/>
  <c r="V56" i="30"/>
  <c r="W56" i="31"/>
  <c r="V56" i="31"/>
  <c r="W56" i="32"/>
  <c r="V56" i="32"/>
  <c r="W56" i="1"/>
  <c r="V56" i="1"/>
  <c r="O56" i="2"/>
  <c r="N56" i="2"/>
  <c r="M56" i="2"/>
  <c r="L56" i="2"/>
  <c r="K56" i="2"/>
  <c r="S56" i="2"/>
  <c r="J56" i="2"/>
  <c r="R56" i="2"/>
  <c r="I56" i="2"/>
  <c r="H56" i="2"/>
  <c r="G56" i="2"/>
  <c r="F56" i="2"/>
  <c r="D56" i="2"/>
  <c r="C56" i="2"/>
  <c r="B56" i="2"/>
  <c r="O56" i="3"/>
  <c r="N56" i="3"/>
  <c r="M56" i="3"/>
  <c r="L56" i="3"/>
  <c r="K56" i="3"/>
  <c r="S56" i="3"/>
  <c r="J56" i="3"/>
  <c r="I56" i="3"/>
  <c r="H56" i="3"/>
  <c r="G56" i="3"/>
  <c r="F56" i="3"/>
  <c r="D56" i="3"/>
  <c r="C56" i="3"/>
  <c r="B56" i="3"/>
  <c r="O56" i="4"/>
  <c r="N56" i="4"/>
  <c r="M56" i="4"/>
  <c r="L56" i="4"/>
  <c r="K56" i="4"/>
  <c r="J56" i="4"/>
  <c r="I56" i="4"/>
  <c r="H56" i="4"/>
  <c r="G56" i="4"/>
  <c r="F56" i="4"/>
  <c r="D56" i="4"/>
  <c r="C56" i="4"/>
  <c r="B56" i="4"/>
  <c r="O56" i="5"/>
  <c r="N56" i="5"/>
  <c r="M56" i="5"/>
  <c r="L56" i="5"/>
  <c r="K56" i="5"/>
  <c r="J56" i="5"/>
  <c r="I56" i="5"/>
  <c r="H56" i="5"/>
  <c r="G56" i="5"/>
  <c r="F56" i="5"/>
  <c r="D56" i="5"/>
  <c r="C56" i="5"/>
  <c r="B56" i="5"/>
  <c r="O56" i="6"/>
  <c r="N56" i="6"/>
  <c r="M56" i="6"/>
  <c r="L56" i="6"/>
  <c r="K56" i="6"/>
  <c r="S56" i="6"/>
  <c r="J56" i="6"/>
  <c r="I56" i="6"/>
  <c r="H56" i="6"/>
  <c r="G56" i="6"/>
  <c r="F56" i="6"/>
  <c r="D56" i="6"/>
  <c r="C56" i="6"/>
  <c r="B56" i="6"/>
  <c r="O56" i="7"/>
  <c r="N56" i="7"/>
  <c r="M56" i="7"/>
  <c r="L56" i="7"/>
  <c r="K56" i="7"/>
  <c r="J56" i="7"/>
  <c r="I56" i="7"/>
  <c r="H56" i="7"/>
  <c r="G56" i="7"/>
  <c r="F56" i="7"/>
  <c r="D56" i="7"/>
  <c r="C56" i="7"/>
  <c r="B56" i="7"/>
  <c r="O56" i="8"/>
  <c r="N56" i="8"/>
  <c r="M56" i="8"/>
  <c r="L56" i="8"/>
  <c r="K56" i="8"/>
  <c r="J56" i="8"/>
  <c r="R56" i="8"/>
  <c r="I56" i="8"/>
  <c r="H56" i="8"/>
  <c r="G56" i="8"/>
  <c r="F56" i="8"/>
  <c r="D56" i="8"/>
  <c r="C56" i="8"/>
  <c r="B56" i="8"/>
  <c r="O56" i="9"/>
  <c r="N56" i="9"/>
  <c r="M56" i="9"/>
  <c r="L56" i="9"/>
  <c r="K56" i="9"/>
  <c r="S56" i="9"/>
  <c r="J56" i="9"/>
  <c r="R56" i="9"/>
  <c r="I56" i="9"/>
  <c r="H56" i="9"/>
  <c r="G56" i="9"/>
  <c r="F56" i="9"/>
  <c r="D56" i="9"/>
  <c r="C56" i="9"/>
  <c r="B56" i="9"/>
  <c r="O56" i="10"/>
  <c r="N56" i="10"/>
  <c r="M56" i="10"/>
  <c r="L56" i="10"/>
  <c r="K56" i="10"/>
  <c r="J56" i="10"/>
  <c r="R56" i="10"/>
  <c r="I56" i="10"/>
  <c r="H56" i="10"/>
  <c r="G56" i="10"/>
  <c r="F56" i="10"/>
  <c r="D56" i="10"/>
  <c r="C56" i="10"/>
  <c r="B56" i="10"/>
  <c r="O56" i="11"/>
  <c r="N56" i="11"/>
  <c r="M56" i="11"/>
  <c r="L56" i="11"/>
  <c r="K56" i="11"/>
  <c r="J56" i="11"/>
  <c r="I56" i="11"/>
  <c r="H56" i="11"/>
  <c r="G56" i="11"/>
  <c r="F56" i="11"/>
  <c r="D56" i="11"/>
  <c r="C56" i="11"/>
  <c r="B56" i="11"/>
  <c r="O56" i="12"/>
  <c r="N56" i="12"/>
  <c r="M56" i="12"/>
  <c r="L56" i="12"/>
  <c r="K56" i="12"/>
  <c r="S56" i="12"/>
  <c r="J56" i="12"/>
  <c r="R56" i="12"/>
  <c r="I56" i="12"/>
  <c r="H56" i="12"/>
  <c r="G56" i="12"/>
  <c r="F56" i="12"/>
  <c r="D56" i="12"/>
  <c r="C56" i="12"/>
  <c r="B56" i="12"/>
  <c r="O56" i="13"/>
  <c r="N56" i="13"/>
  <c r="M56" i="13"/>
  <c r="L56" i="13"/>
  <c r="K56" i="13"/>
  <c r="J56" i="13"/>
  <c r="R56" i="13"/>
  <c r="I56" i="13"/>
  <c r="H56" i="13"/>
  <c r="G56" i="13"/>
  <c r="F56" i="13"/>
  <c r="D56" i="13"/>
  <c r="C56" i="13"/>
  <c r="B56" i="13"/>
  <c r="O56" i="14"/>
  <c r="N56" i="14"/>
  <c r="M56" i="14"/>
  <c r="L56" i="14"/>
  <c r="K56" i="14"/>
  <c r="J56" i="14"/>
  <c r="R56" i="14"/>
  <c r="I56" i="14"/>
  <c r="H56" i="14"/>
  <c r="G56" i="14"/>
  <c r="F56" i="14"/>
  <c r="D56" i="14"/>
  <c r="C56" i="14"/>
  <c r="B56" i="14"/>
  <c r="O56" i="15"/>
  <c r="N56" i="15"/>
  <c r="M56" i="15"/>
  <c r="L56" i="15"/>
  <c r="K56" i="15"/>
  <c r="J56" i="15"/>
  <c r="R56" i="15"/>
  <c r="I56" i="15"/>
  <c r="H56" i="15"/>
  <c r="G56" i="15"/>
  <c r="F56" i="15"/>
  <c r="D56" i="15"/>
  <c r="C56" i="15"/>
  <c r="B56" i="15"/>
  <c r="O56" i="16"/>
  <c r="N56" i="16"/>
  <c r="M56" i="16"/>
  <c r="L56" i="16"/>
  <c r="K56" i="16"/>
  <c r="S56" i="16"/>
  <c r="J56" i="16"/>
  <c r="I56" i="16"/>
  <c r="H56" i="16"/>
  <c r="G56" i="16"/>
  <c r="F56" i="16"/>
  <c r="D56" i="16"/>
  <c r="C56" i="16"/>
  <c r="B56" i="16"/>
  <c r="O56" i="17"/>
  <c r="N56" i="17"/>
  <c r="M56" i="17"/>
  <c r="L56" i="17"/>
  <c r="K56" i="17"/>
  <c r="S56" i="17"/>
  <c r="J56" i="17"/>
  <c r="R56" i="17"/>
  <c r="I56" i="17"/>
  <c r="H56" i="17"/>
  <c r="G56" i="17"/>
  <c r="F56" i="17"/>
  <c r="D56" i="17"/>
  <c r="C56" i="17"/>
  <c r="B56" i="17"/>
  <c r="O56" i="18"/>
  <c r="N56" i="18"/>
  <c r="M56" i="18"/>
  <c r="L56" i="18"/>
  <c r="K56" i="18"/>
  <c r="J56" i="18"/>
  <c r="R56" i="18"/>
  <c r="I56" i="18"/>
  <c r="H56" i="18"/>
  <c r="G56" i="18"/>
  <c r="F56" i="18"/>
  <c r="D56" i="18"/>
  <c r="C56" i="18"/>
  <c r="B56" i="18"/>
  <c r="O56" i="19"/>
  <c r="N56" i="19"/>
  <c r="M56" i="19"/>
  <c r="L56" i="19"/>
  <c r="K56" i="19"/>
  <c r="J56" i="19"/>
  <c r="R56" i="19"/>
  <c r="I56" i="19"/>
  <c r="H56" i="19"/>
  <c r="G56" i="19"/>
  <c r="F56" i="19"/>
  <c r="D56" i="19"/>
  <c r="C56" i="19"/>
  <c r="B56" i="19"/>
  <c r="O56" i="20"/>
  <c r="N56" i="20"/>
  <c r="M56" i="20"/>
  <c r="L56" i="20"/>
  <c r="K56" i="20"/>
  <c r="S56" i="20"/>
  <c r="J56" i="20"/>
  <c r="I56" i="20"/>
  <c r="H56" i="20"/>
  <c r="G56" i="20"/>
  <c r="F56" i="20"/>
  <c r="D56" i="20"/>
  <c r="C56" i="20"/>
  <c r="B56" i="20"/>
  <c r="O56" i="21"/>
  <c r="N56" i="21"/>
  <c r="M56" i="21"/>
  <c r="L56" i="21"/>
  <c r="K56" i="21"/>
  <c r="J56" i="21"/>
  <c r="I56" i="21"/>
  <c r="H56" i="21"/>
  <c r="G56" i="21"/>
  <c r="F56" i="21"/>
  <c r="D56" i="21"/>
  <c r="C56" i="21"/>
  <c r="B56" i="21"/>
  <c r="O56" i="22"/>
  <c r="N56" i="22"/>
  <c r="M56" i="22"/>
  <c r="L56" i="22"/>
  <c r="K56" i="22"/>
  <c r="J56" i="22"/>
  <c r="R56" i="22"/>
  <c r="I56" i="22"/>
  <c r="H56" i="22"/>
  <c r="G56" i="22"/>
  <c r="F56" i="22"/>
  <c r="D56" i="22"/>
  <c r="C56" i="22"/>
  <c r="B56" i="22"/>
  <c r="O56" i="23"/>
  <c r="N56" i="23"/>
  <c r="M56" i="23"/>
  <c r="L56" i="23"/>
  <c r="K56" i="23"/>
  <c r="S56" i="23"/>
  <c r="J56" i="23"/>
  <c r="I56" i="23"/>
  <c r="H56" i="23"/>
  <c r="G56" i="23"/>
  <c r="F56" i="23"/>
  <c r="D56" i="23"/>
  <c r="C56" i="23"/>
  <c r="B56" i="23"/>
  <c r="O56" i="24"/>
  <c r="N56" i="24"/>
  <c r="M56" i="24"/>
  <c r="L56" i="24"/>
  <c r="K56" i="24"/>
  <c r="J56" i="24"/>
  <c r="R56" i="24"/>
  <c r="I56" i="24"/>
  <c r="H56" i="24"/>
  <c r="G56" i="24"/>
  <c r="F56" i="24"/>
  <c r="D56" i="24"/>
  <c r="C56" i="24"/>
  <c r="B56" i="24"/>
  <c r="O56" i="25"/>
  <c r="N56" i="25"/>
  <c r="M56" i="25"/>
  <c r="L56" i="25"/>
  <c r="K56" i="25"/>
  <c r="J56" i="25"/>
  <c r="R56" i="25"/>
  <c r="I56" i="25"/>
  <c r="H56" i="25"/>
  <c r="G56" i="25"/>
  <c r="F56" i="25"/>
  <c r="D56" i="25"/>
  <c r="C56" i="25"/>
  <c r="B56" i="25"/>
  <c r="O56" i="26"/>
  <c r="N56" i="26"/>
  <c r="M56" i="26"/>
  <c r="L56" i="26"/>
  <c r="K56" i="26"/>
  <c r="S56" i="26"/>
  <c r="J56" i="26"/>
  <c r="R56" i="26"/>
  <c r="I56" i="26"/>
  <c r="H56" i="26"/>
  <c r="G56" i="26"/>
  <c r="F56" i="26"/>
  <c r="D56" i="26"/>
  <c r="C56" i="26"/>
  <c r="B56" i="26"/>
  <c r="O56" i="27"/>
  <c r="N56" i="27"/>
  <c r="M56" i="27"/>
  <c r="L56" i="27"/>
  <c r="K56" i="27"/>
  <c r="J56" i="27"/>
  <c r="I56" i="27"/>
  <c r="H56" i="27"/>
  <c r="G56" i="27"/>
  <c r="F56" i="27"/>
  <c r="D56" i="27"/>
  <c r="C56" i="27"/>
  <c r="B56" i="27"/>
  <c r="O56" i="28"/>
  <c r="N56" i="28"/>
  <c r="M56" i="28"/>
  <c r="L56" i="28"/>
  <c r="K56" i="28"/>
  <c r="J56" i="28"/>
  <c r="I56" i="28"/>
  <c r="H56" i="28"/>
  <c r="G56" i="28"/>
  <c r="F56" i="28"/>
  <c r="D56" i="28"/>
  <c r="C56" i="28"/>
  <c r="B56" i="28"/>
  <c r="O56" i="29"/>
  <c r="N56" i="29"/>
  <c r="M56" i="29"/>
  <c r="L56" i="29"/>
  <c r="K56" i="29"/>
  <c r="S56" i="29"/>
  <c r="J56" i="29"/>
  <c r="R56" i="29"/>
  <c r="I56" i="29"/>
  <c r="H56" i="29"/>
  <c r="G56" i="29"/>
  <c r="F56" i="29"/>
  <c r="D56" i="29"/>
  <c r="C56" i="29"/>
  <c r="B56" i="29"/>
  <c r="O56" i="30"/>
  <c r="N56" i="30"/>
  <c r="M56" i="30"/>
  <c r="L56" i="30"/>
  <c r="K56" i="30"/>
  <c r="J56" i="30"/>
  <c r="I56" i="30"/>
  <c r="H56" i="30"/>
  <c r="G56" i="30"/>
  <c r="F56" i="30"/>
  <c r="D56" i="30"/>
  <c r="C56" i="30"/>
  <c r="B56" i="30"/>
  <c r="O56" i="31"/>
  <c r="N56" i="31"/>
  <c r="M56" i="31"/>
  <c r="L56" i="31"/>
  <c r="K56" i="31"/>
  <c r="J56" i="31"/>
  <c r="R56" i="31"/>
  <c r="I56" i="31"/>
  <c r="H56" i="31"/>
  <c r="G56" i="31"/>
  <c r="F56" i="31"/>
  <c r="D56" i="31"/>
  <c r="C56" i="31"/>
  <c r="B56" i="31"/>
  <c r="O56" i="32"/>
  <c r="N56" i="32"/>
  <c r="M56" i="32"/>
  <c r="L56" i="32"/>
  <c r="K56" i="32"/>
  <c r="J56" i="32"/>
  <c r="I56" i="32"/>
  <c r="H56" i="32"/>
  <c r="G56" i="32"/>
  <c r="F56" i="32"/>
  <c r="D56" i="32"/>
  <c r="C56" i="32"/>
  <c r="B56" i="32"/>
  <c r="O56" i="1"/>
  <c r="N56" i="1"/>
  <c r="M56" i="1"/>
  <c r="L56" i="1"/>
  <c r="K56" i="1"/>
  <c r="S56" i="1"/>
  <c r="J56" i="1"/>
  <c r="I56" i="1"/>
  <c r="H56" i="1"/>
  <c r="G56" i="1"/>
  <c r="F56" i="1"/>
  <c r="D56" i="1"/>
  <c r="C56" i="1"/>
  <c r="B56" i="1"/>
  <c r="W50" i="2"/>
  <c r="V50" i="2"/>
  <c r="W50" i="3"/>
  <c r="V50" i="3"/>
  <c r="W50" i="4"/>
  <c r="V50" i="4"/>
  <c r="W50" i="5"/>
  <c r="V50" i="5"/>
  <c r="W50" i="6"/>
  <c r="V50" i="6"/>
  <c r="W50" i="7"/>
  <c r="V50" i="7"/>
  <c r="W50" i="8"/>
  <c r="V50" i="8"/>
  <c r="W50" i="9"/>
  <c r="V50" i="9"/>
  <c r="W50" i="10"/>
  <c r="V50" i="10"/>
  <c r="W50" i="11"/>
  <c r="V50" i="11"/>
  <c r="W50" i="12"/>
  <c r="V50" i="12"/>
  <c r="W50" i="13"/>
  <c r="V50" i="13"/>
  <c r="W50" i="14"/>
  <c r="V50" i="14"/>
  <c r="W50" i="15"/>
  <c r="V50" i="15"/>
  <c r="W50" i="16"/>
  <c r="V50" i="16"/>
  <c r="W50" i="17"/>
  <c r="V50" i="17"/>
  <c r="W50" i="18"/>
  <c r="V50" i="18"/>
  <c r="W50" i="19"/>
  <c r="V50" i="19"/>
  <c r="W50" i="20"/>
  <c r="V50" i="20"/>
  <c r="W50" i="21"/>
  <c r="V50" i="21"/>
  <c r="W50" i="22"/>
  <c r="V50" i="22"/>
  <c r="W50" i="23"/>
  <c r="V50" i="23"/>
  <c r="W50" i="24"/>
  <c r="V50" i="24"/>
  <c r="W50" i="25"/>
  <c r="V50" i="25"/>
  <c r="W50" i="26"/>
  <c r="V50" i="26"/>
  <c r="W50" i="27"/>
  <c r="V50" i="27"/>
  <c r="W50" i="28"/>
  <c r="V50" i="28"/>
  <c r="W50" i="29"/>
  <c r="V50" i="29"/>
  <c r="W50" i="30"/>
  <c r="V50" i="30"/>
  <c r="W50" i="31"/>
  <c r="V50" i="31"/>
  <c r="W50" i="32"/>
  <c r="V50" i="32"/>
  <c r="W50" i="1"/>
  <c r="V50" i="1"/>
  <c r="O50" i="2"/>
  <c r="N50" i="2"/>
  <c r="M50" i="2"/>
  <c r="L50" i="2"/>
  <c r="K50" i="2"/>
  <c r="J50" i="2"/>
  <c r="I50" i="2"/>
  <c r="H50" i="2"/>
  <c r="G50" i="2"/>
  <c r="F50" i="2"/>
  <c r="D50" i="2"/>
  <c r="C50" i="2"/>
  <c r="B50" i="2"/>
  <c r="O50" i="3"/>
  <c r="N50" i="3"/>
  <c r="M50" i="3"/>
  <c r="L50" i="3"/>
  <c r="K50" i="3"/>
  <c r="J50" i="3"/>
  <c r="I50" i="3"/>
  <c r="H50" i="3"/>
  <c r="G50" i="3"/>
  <c r="F50" i="3"/>
  <c r="D50" i="3"/>
  <c r="C50" i="3"/>
  <c r="B50" i="3"/>
  <c r="O50" i="4"/>
  <c r="N50" i="4"/>
  <c r="M50" i="4"/>
  <c r="L50" i="4"/>
  <c r="K50" i="4"/>
  <c r="J50" i="4"/>
  <c r="I50" i="4"/>
  <c r="H50" i="4"/>
  <c r="G50" i="4"/>
  <c r="F50" i="4"/>
  <c r="D50" i="4"/>
  <c r="C50" i="4"/>
  <c r="B50" i="4"/>
  <c r="O50" i="5"/>
  <c r="N50" i="5"/>
  <c r="M50" i="5"/>
  <c r="L50" i="5"/>
  <c r="K50" i="5"/>
  <c r="J50" i="5"/>
  <c r="I50" i="5"/>
  <c r="H50" i="5"/>
  <c r="G50" i="5"/>
  <c r="F50" i="5"/>
  <c r="D50" i="5"/>
  <c r="C50" i="5"/>
  <c r="B50" i="5"/>
  <c r="O50" i="6"/>
  <c r="N50" i="6"/>
  <c r="M50" i="6"/>
  <c r="L50" i="6"/>
  <c r="L39" i="6"/>
  <c r="K50" i="6"/>
  <c r="J50" i="6"/>
  <c r="I50" i="6"/>
  <c r="H50" i="6"/>
  <c r="H39" i="6"/>
  <c r="G50" i="6"/>
  <c r="F50" i="6"/>
  <c r="D50" i="6"/>
  <c r="C50" i="6"/>
  <c r="B50" i="6"/>
  <c r="O50" i="7"/>
  <c r="N50" i="7"/>
  <c r="M50" i="7"/>
  <c r="L50" i="7"/>
  <c r="K50" i="7"/>
  <c r="J50" i="7"/>
  <c r="I50" i="7"/>
  <c r="H50" i="7"/>
  <c r="G50" i="7"/>
  <c r="F50" i="7"/>
  <c r="D50" i="7"/>
  <c r="C50" i="7"/>
  <c r="B50" i="7"/>
  <c r="O50" i="8"/>
  <c r="N50" i="8"/>
  <c r="M50" i="8"/>
  <c r="L50" i="8"/>
  <c r="L39" i="8"/>
  <c r="K50" i="8"/>
  <c r="J50" i="8"/>
  <c r="I50" i="8"/>
  <c r="H50" i="8"/>
  <c r="H39" i="8"/>
  <c r="G50" i="8"/>
  <c r="F50" i="8"/>
  <c r="D50" i="8"/>
  <c r="C50" i="8"/>
  <c r="B50" i="8"/>
  <c r="O50" i="9"/>
  <c r="N50" i="9"/>
  <c r="M50" i="9"/>
  <c r="L50" i="9"/>
  <c r="K50" i="9"/>
  <c r="J50" i="9"/>
  <c r="I50" i="9"/>
  <c r="H50" i="9"/>
  <c r="G50" i="9"/>
  <c r="F50" i="9"/>
  <c r="D50" i="9"/>
  <c r="C50" i="9"/>
  <c r="B50" i="9"/>
  <c r="O50" i="10"/>
  <c r="N50" i="10"/>
  <c r="M50" i="10"/>
  <c r="L50" i="10"/>
  <c r="L39" i="10"/>
  <c r="K50" i="10"/>
  <c r="J50" i="10"/>
  <c r="I50" i="10"/>
  <c r="H50" i="10"/>
  <c r="H39" i="10"/>
  <c r="G50" i="10"/>
  <c r="F50" i="10"/>
  <c r="D50" i="10"/>
  <c r="C50" i="10"/>
  <c r="B50" i="10"/>
  <c r="O50" i="11"/>
  <c r="N50" i="11"/>
  <c r="M50" i="11"/>
  <c r="L50" i="11"/>
  <c r="K50" i="11"/>
  <c r="J50" i="11"/>
  <c r="I50" i="11"/>
  <c r="H50" i="11"/>
  <c r="G50" i="11"/>
  <c r="F50" i="11"/>
  <c r="D50" i="11"/>
  <c r="C50" i="11"/>
  <c r="B50" i="11"/>
  <c r="O50" i="12"/>
  <c r="N50" i="12"/>
  <c r="M50" i="12"/>
  <c r="L50" i="12"/>
  <c r="L39" i="12"/>
  <c r="K50" i="12"/>
  <c r="J50" i="12"/>
  <c r="I50" i="12"/>
  <c r="H50" i="12"/>
  <c r="H39" i="12"/>
  <c r="G50" i="12"/>
  <c r="F50" i="12"/>
  <c r="D50" i="12"/>
  <c r="C50" i="12"/>
  <c r="B50" i="12"/>
  <c r="O50" i="13"/>
  <c r="N50" i="13"/>
  <c r="M50" i="13"/>
  <c r="L50" i="13"/>
  <c r="K50" i="13"/>
  <c r="J50" i="13"/>
  <c r="I50" i="13"/>
  <c r="H50" i="13"/>
  <c r="G50" i="13"/>
  <c r="F50" i="13"/>
  <c r="D50" i="13"/>
  <c r="C50" i="13"/>
  <c r="B50" i="13"/>
  <c r="O50" i="14"/>
  <c r="N50" i="14"/>
  <c r="M50" i="14"/>
  <c r="L50" i="14"/>
  <c r="L39" i="14"/>
  <c r="K50" i="14"/>
  <c r="J50" i="14"/>
  <c r="I50" i="14"/>
  <c r="H50" i="14"/>
  <c r="H39" i="14"/>
  <c r="G50" i="14"/>
  <c r="F50" i="14"/>
  <c r="D50" i="14"/>
  <c r="C50" i="14"/>
  <c r="B50" i="14"/>
  <c r="O50" i="15"/>
  <c r="N50" i="15"/>
  <c r="M50" i="15"/>
  <c r="L50" i="15"/>
  <c r="K50" i="15"/>
  <c r="J50" i="15"/>
  <c r="I50" i="15"/>
  <c r="H50" i="15"/>
  <c r="G50" i="15"/>
  <c r="F50" i="15"/>
  <c r="D50" i="15"/>
  <c r="C50" i="15"/>
  <c r="B50" i="15"/>
  <c r="O50" i="16"/>
  <c r="N50" i="16"/>
  <c r="M50" i="16"/>
  <c r="L50" i="16"/>
  <c r="L39" i="16"/>
  <c r="K50" i="16"/>
  <c r="J50" i="16"/>
  <c r="I50" i="16"/>
  <c r="H50" i="16"/>
  <c r="H39" i="16"/>
  <c r="G50" i="16"/>
  <c r="F50" i="16"/>
  <c r="D50" i="16"/>
  <c r="C50" i="16"/>
  <c r="B50" i="16"/>
  <c r="O50" i="17"/>
  <c r="N50" i="17"/>
  <c r="M50" i="17"/>
  <c r="L50" i="17"/>
  <c r="K50" i="17"/>
  <c r="J50" i="17"/>
  <c r="I50" i="17"/>
  <c r="H50" i="17"/>
  <c r="G50" i="17"/>
  <c r="F50" i="17"/>
  <c r="D50" i="17"/>
  <c r="C50" i="17"/>
  <c r="B50" i="17"/>
  <c r="O50" i="18"/>
  <c r="N50" i="18"/>
  <c r="M50" i="18"/>
  <c r="L50" i="18"/>
  <c r="L39" i="18"/>
  <c r="K50" i="18"/>
  <c r="J50" i="18"/>
  <c r="I50" i="18"/>
  <c r="H50" i="18"/>
  <c r="H39" i="18"/>
  <c r="G50" i="18"/>
  <c r="F50" i="18"/>
  <c r="D50" i="18"/>
  <c r="C50" i="18"/>
  <c r="B50" i="18"/>
  <c r="O50" i="19"/>
  <c r="N50" i="19"/>
  <c r="M50" i="19"/>
  <c r="L50" i="19"/>
  <c r="K50" i="19"/>
  <c r="J50" i="19"/>
  <c r="I50" i="19"/>
  <c r="H50" i="19"/>
  <c r="G50" i="19"/>
  <c r="F50" i="19"/>
  <c r="D50" i="19"/>
  <c r="C50" i="19"/>
  <c r="B50" i="19"/>
  <c r="O50" i="20"/>
  <c r="N50" i="20"/>
  <c r="M50" i="20"/>
  <c r="L50" i="20"/>
  <c r="L39" i="20"/>
  <c r="K50" i="20"/>
  <c r="J50" i="20"/>
  <c r="I50" i="20"/>
  <c r="H50" i="20"/>
  <c r="H39" i="20"/>
  <c r="G50" i="20"/>
  <c r="F50" i="20"/>
  <c r="D50" i="20"/>
  <c r="C50" i="20"/>
  <c r="B50" i="20"/>
  <c r="O50" i="21"/>
  <c r="N50" i="21"/>
  <c r="M50" i="21"/>
  <c r="L50" i="21"/>
  <c r="K50" i="21"/>
  <c r="J50" i="21"/>
  <c r="I50" i="21"/>
  <c r="H50" i="21"/>
  <c r="G50" i="21"/>
  <c r="F50" i="21"/>
  <c r="D50" i="21"/>
  <c r="C50" i="21"/>
  <c r="B50" i="21"/>
  <c r="O50" i="22"/>
  <c r="N50" i="22"/>
  <c r="M50" i="22"/>
  <c r="L50" i="22"/>
  <c r="L39" i="22"/>
  <c r="K50" i="22"/>
  <c r="J50" i="22"/>
  <c r="I50" i="22"/>
  <c r="H50" i="22"/>
  <c r="H39" i="22"/>
  <c r="G50" i="22"/>
  <c r="F50" i="22"/>
  <c r="D50" i="22"/>
  <c r="C50" i="22"/>
  <c r="B50" i="22"/>
  <c r="O50" i="23"/>
  <c r="N50" i="23"/>
  <c r="M50" i="23"/>
  <c r="L50" i="23"/>
  <c r="K50" i="23"/>
  <c r="J50" i="23"/>
  <c r="I50" i="23"/>
  <c r="H50" i="23"/>
  <c r="G50" i="23"/>
  <c r="F50" i="23"/>
  <c r="D50" i="23"/>
  <c r="C50" i="23"/>
  <c r="B50" i="23"/>
  <c r="O50" i="24"/>
  <c r="N50" i="24"/>
  <c r="M50" i="24"/>
  <c r="L50" i="24"/>
  <c r="K50" i="24"/>
  <c r="J50" i="24"/>
  <c r="I50" i="24"/>
  <c r="H50" i="24"/>
  <c r="G50" i="24"/>
  <c r="F50" i="24"/>
  <c r="D50" i="24"/>
  <c r="C50" i="24"/>
  <c r="B50" i="24"/>
  <c r="O50" i="25"/>
  <c r="N50" i="25"/>
  <c r="M50" i="25"/>
  <c r="L50" i="25"/>
  <c r="K50" i="25"/>
  <c r="J50" i="25"/>
  <c r="I50" i="25"/>
  <c r="H50" i="25"/>
  <c r="G50" i="25"/>
  <c r="F50" i="25"/>
  <c r="D50" i="25"/>
  <c r="C50" i="25"/>
  <c r="B50" i="25"/>
  <c r="O50" i="26"/>
  <c r="N50" i="26"/>
  <c r="M50" i="26"/>
  <c r="L50" i="26"/>
  <c r="K50" i="26"/>
  <c r="J50" i="26"/>
  <c r="I50" i="26"/>
  <c r="H50" i="26"/>
  <c r="G50" i="26"/>
  <c r="F50" i="26"/>
  <c r="D50" i="26"/>
  <c r="C50" i="26"/>
  <c r="B50" i="26"/>
  <c r="O50" i="27"/>
  <c r="N50" i="27"/>
  <c r="M50" i="27"/>
  <c r="L50" i="27"/>
  <c r="K50" i="27"/>
  <c r="J50" i="27"/>
  <c r="I50" i="27"/>
  <c r="H50" i="27"/>
  <c r="G50" i="27"/>
  <c r="F50" i="27"/>
  <c r="D50" i="27"/>
  <c r="C50" i="27"/>
  <c r="B50" i="27"/>
  <c r="O50" i="28"/>
  <c r="N50" i="28"/>
  <c r="M50" i="28"/>
  <c r="L50" i="28"/>
  <c r="K50" i="28"/>
  <c r="J50" i="28"/>
  <c r="I50" i="28"/>
  <c r="H50" i="28"/>
  <c r="G50" i="28"/>
  <c r="F50" i="28"/>
  <c r="D50" i="28"/>
  <c r="C50" i="28"/>
  <c r="B50" i="28"/>
  <c r="O50" i="29"/>
  <c r="N50" i="29"/>
  <c r="M50" i="29"/>
  <c r="L50" i="29"/>
  <c r="K50" i="29"/>
  <c r="J50" i="29"/>
  <c r="I50" i="29"/>
  <c r="H50" i="29"/>
  <c r="G50" i="29"/>
  <c r="F50" i="29"/>
  <c r="D50" i="29"/>
  <c r="C50" i="29"/>
  <c r="B50" i="29"/>
  <c r="O50" i="30"/>
  <c r="N50" i="30"/>
  <c r="M50" i="30"/>
  <c r="L50" i="30"/>
  <c r="K50" i="30"/>
  <c r="J50" i="30"/>
  <c r="I50" i="30"/>
  <c r="H50" i="30"/>
  <c r="G50" i="30"/>
  <c r="F50" i="30"/>
  <c r="D50" i="30"/>
  <c r="C50" i="30"/>
  <c r="B50" i="30"/>
  <c r="O50" i="31"/>
  <c r="N50" i="31"/>
  <c r="M50" i="31"/>
  <c r="L50" i="31"/>
  <c r="K50" i="31"/>
  <c r="J50" i="31"/>
  <c r="I50" i="31"/>
  <c r="H50" i="31"/>
  <c r="G50" i="31"/>
  <c r="F50" i="31"/>
  <c r="D50" i="31"/>
  <c r="C50" i="31"/>
  <c r="B50" i="31"/>
  <c r="O50" i="32"/>
  <c r="N50" i="32"/>
  <c r="M50" i="32"/>
  <c r="L50" i="32"/>
  <c r="K50" i="32"/>
  <c r="J50" i="32"/>
  <c r="I50" i="32"/>
  <c r="H50" i="32"/>
  <c r="G50" i="32"/>
  <c r="F50" i="32"/>
  <c r="D50" i="32"/>
  <c r="C50" i="32"/>
  <c r="B50" i="32"/>
  <c r="O50" i="1"/>
  <c r="N50" i="1"/>
  <c r="M50" i="1"/>
  <c r="L50" i="1"/>
  <c r="K50" i="1"/>
  <c r="J50" i="1"/>
  <c r="I50" i="1"/>
  <c r="H50" i="1"/>
  <c r="G50" i="1"/>
  <c r="F50" i="1"/>
  <c r="D50" i="1"/>
  <c r="C50" i="1"/>
  <c r="B50" i="1"/>
  <c r="W40" i="2"/>
  <c r="V40" i="2"/>
  <c r="V39" i="2"/>
  <c r="W39" i="2"/>
  <c r="W40" i="3"/>
  <c r="V40" i="3"/>
  <c r="V39" i="3"/>
  <c r="W40" i="4"/>
  <c r="W39" i="4"/>
  <c r="V40" i="4"/>
  <c r="V39" i="4"/>
  <c r="W40" i="5"/>
  <c r="V40" i="5"/>
  <c r="V39" i="5"/>
  <c r="W40" i="6"/>
  <c r="W39" i="6"/>
  <c r="V40" i="6"/>
  <c r="V39" i="6"/>
  <c r="W40" i="7"/>
  <c r="V40" i="7"/>
  <c r="V39" i="7"/>
  <c r="W40" i="8"/>
  <c r="V40" i="8"/>
  <c r="V39" i="8"/>
  <c r="W39" i="8"/>
  <c r="W40" i="9"/>
  <c r="V40" i="9"/>
  <c r="V39" i="9"/>
  <c r="W40" i="10"/>
  <c r="V40" i="10"/>
  <c r="V39" i="10"/>
  <c r="W39" i="10"/>
  <c r="W40" i="11"/>
  <c r="V40" i="11"/>
  <c r="V39" i="11"/>
  <c r="W40" i="12"/>
  <c r="W39" i="12"/>
  <c r="V40" i="12"/>
  <c r="V39" i="12"/>
  <c r="W40" i="13"/>
  <c r="V40" i="13"/>
  <c r="V39" i="13"/>
  <c r="W40" i="14"/>
  <c r="W39" i="14"/>
  <c r="V40" i="14"/>
  <c r="V39" i="14"/>
  <c r="W40" i="15"/>
  <c r="V40" i="15"/>
  <c r="V39" i="15"/>
  <c r="W40" i="16"/>
  <c r="V40" i="16"/>
  <c r="V39" i="16"/>
  <c r="W39" i="16"/>
  <c r="W40" i="17"/>
  <c r="V40" i="17"/>
  <c r="V39" i="17"/>
  <c r="W40" i="18"/>
  <c r="V40" i="18"/>
  <c r="V39" i="18"/>
  <c r="W39" i="18"/>
  <c r="W40" i="19"/>
  <c r="V40" i="19"/>
  <c r="V39" i="19"/>
  <c r="W40" i="20"/>
  <c r="W39" i="20"/>
  <c r="V40" i="20"/>
  <c r="V39" i="20"/>
  <c r="W40" i="21"/>
  <c r="V40" i="21"/>
  <c r="V39" i="21"/>
  <c r="W40" i="22"/>
  <c r="W39" i="22"/>
  <c r="V40" i="22"/>
  <c r="V39" i="22"/>
  <c r="W40" i="23"/>
  <c r="V40" i="23"/>
  <c r="V39" i="23"/>
  <c r="W40" i="24"/>
  <c r="V40" i="24"/>
  <c r="V39" i="24"/>
  <c r="W39" i="24"/>
  <c r="W40" i="25"/>
  <c r="V40" i="25"/>
  <c r="V39" i="25"/>
  <c r="W40" i="26"/>
  <c r="V40" i="26"/>
  <c r="V39" i="26"/>
  <c r="W39" i="26"/>
  <c r="W40" i="27"/>
  <c r="V40" i="27"/>
  <c r="V39" i="27"/>
  <c r="W40" i="28"/>
  <c r="W39" i="28"/>
  <c r="V40" i="28"/>
  <c r="V39" i="28"/>
  <c r="W40" i="29"/>
  <c r="V40" i="29"/>
  <c r="V39" i="29"/>
  <c r="W40" i="30"/>
  <c r="W39" i="30"/>
  <c r="V40" i="30"/>
  <c r="V39" i="30"/>
  <c r="W40" i="31"/>
  <c r="V40" i="31"/>
  <c r="V39" i="31"/>
  <c r="W40" i="32"/>
  <c r="V40" i="32"/>
  <c r="V39" i="32"/>
  <c r="W39" i="32"/>
  <c r="W40" i="1"/>
  <c r="V40" i="1"/>
  <c r="V39" i="1"/>
  <c r="O40" i="2"/>
  <c r="O39" i="2"/>
  <c r="N40" i="2"/>
  <c r="M40" i="2"/>
  <c r="L40" i="2"/>
  <c r="K40" i="2"/>
  <c r="K39" i="2"/>
  <c r="J40" i="2"/>
  <c r="R40" i="2"/>
  <c r="I40" i="2"/>
  <c r="H40" i="2"/>
  <c r="G40" i="2"/>
  <c r="G39" i="2"/>
  <c r="F40" i="2"/>
  <c r="D40" i="2"/>
  <c r="C40" i="2"/>
  <c r="B40" i="2"/>
  <c r="N39" i="2"/>
  <c r="M39" i="2"/>
  <c r="L39" i="2"/>
  <c r="J39" i="2"/>
  <c r="R39" i="2"/>
  <c r="I39" i="2"/>
  <c r="H39" i="2"/>
  <c r="F39" i="2"/>
  <c r="D39" i="2"/>
  <c r="C39" i="2"/>
  <c r="B39" i="2"/>
  <c r="O40" i="3"/>
  <c r="O39" i="3"/>
  <c r="N40" i="3"/>
  <c r="M40" i="3"/>
  <c r="L40" i="3"/>
  <c r="K40" i="3"/>
  <c r="K39" i="3"/>
  <c r="J40" i="3"/>
  <c r="I40" i="3"/>
  <c r="H40" i="3"/>
  <c r="G40" i="3"/>
  <c r="G39" i="3"/>
  <c r="F40" i="3"/>
  <c r="D40" i="3"/>
  <c r="C40" i="3"/>
  <c r="B40" i="3"/>
  <c r="N39" i="3"/>
  <c r="M39" i="3"/>
  <c r="L39" i="3"/>
  <c r="J39" i="3"/>
  <c r="I39" i="3"/>
  <c r="H39" i="3"/>
  <c r="F39" i="3"/>
  <c r="D39" i="3"/>
  <c r="C39" i="3"/>
  <c r="B39" i="3"/>
  <c r="O40" i="4"/>
  <c r="O39" i="4"/>
  <c r="N40" i="4"/>
  <c r="M40" i="4"/>
  <c r="L40" i="4"/>
  <c r="K40" i="4"/>
  <c r="K39" i="4"/>
  <c r="J40" i="4"/>
  <c r="I40" i="4"/>
  <c r="H40" i="4"/>
  <c r="G40" i="4"/>
  <c r="G39" i="4"/>
  <c r="F40" i="4"/>
  <c r="D40" i="4"/>
  <c r="C40" i="4"/>
  <c r="B40" i="4"/>
  <c r="N39" i="4"/>
  <c r="M39" i="4"/>
  <c r="L39" i="4"/>
  <c r="J39" i="4"/>
  <c r="I39" i="4"/>
  <c r="H39" i="4"/>
  <c r="F39" i="4"/>
  <c r="D39" i="4"/>
  <c r="C39" i="4"/>
  <c r="B39" i="4"/>
  <c r="O40" i="5"/>
  <c r="O39" i="5"/>
  <c r="N40" i="5"/>
  <c r="M40" i="5"/>
  <c r="L40" i="5"/>
  <c r="K40" i="5"/>
  <c r="K39" i="5"/>
  <c r="J40" i="5"/>
  <c r="I40" i="5"/>
  <c r="H40" i="5"/>
  <c r="G40" i="5"/>
  <c r="G39" i="5"/>
  <c r="F40" i="5"/>
  <c r="D40" i="5"/>
  <c r="C40" i="5"/>
  <c r="B40" i="5"/>
  <c r="N39" i="5"/>
  <c r="M39" i="5"/>
  <c r="L39" i="5"/>
  <c r="J39" i="5"/>
  <c r="I39" i="5"/>
  <c r="H39" i="5"/>
  <c r="F39" i="5"/>
  <c r="D39" i="5"/>
  <c r="C39" i="5"/>
  <c r="B39" i="5"/>
  <c r="O40" i="6"/>
  <c r="O39" i="6"/>
  <c r="N40" i="6"/>
  <c r="M40" i="6"/>
  <c r="L40" i="6"/>
  <c r="K40" i="6"/>
  <c r="J40" i="6"/>
  <c r="I40" i="6"/>
  <c r="H40" i="6"/>
  <c r="G40" i="6"/>
  <c r="G39" i="6"/>
  <c r="F40" i="6"/>
  <c r="D40" i="6"/>
  <c r="C40" i="6"/>
  <c r="B40" i="6"/>
  <c r="N39" i="6"/>
  <c r="M39" i="6"/>
  <c r="K39" i="6"/>
  <c r="J39" i="6"/>
  <c r="I39" i="6"/>
  <c r="F39" i="6"/>
  <c r="D39" i="6"/>
  <c r="C39" i="6"/>
  <c r="B39" i="6"/>
  <c r="O40" i="7"/>
  <c r="O39" i="7"/>
  <c r="N40" i="7"/>
  <c r="M40" i="7"/>
  <c r="L40" i="7"/>
  <c r="K40" i="7"/>
  <c r="K39" i="7"/>
  <c r="J40" i="7"/>
  <c r="R40" i="7"/>
  <c r="I40" i="7"/>
  <c r="H40" i="7"/>
  <c r="G40" i="7"/>
  <c r="G39" i="7"/>
  <c r="F40" i="7"/>
  <c r="D40" i="7"/>
  <c r="C40" i="7"/>
  <c r="B40" i="7"/>
  <c r="N39" i="7"/>
  <c r="M39" i="7"/>
  <c r="L39" i="7"/>
  <c r="J39" i="7"/>
  <c r="R39" i="7"/>
  <c r="I39" i="7"/>
  <c r="H39" i="7"/>
  <c r="F39" i="7"/>
  <c r="D39" i="7"/>
  <c r="C39" i="7"/>
  <c r="B39" i="7"/>
  <c r="O40" i="8"/>
  <c r="O39" i="8"/>
  <c r="N40" i="8"/>
  <c r="M40" i="8"/>
  <c r="L40" i="8"/>
  <c r="K40" i="8"/>
  <c r="J40" i="8"/>
  <c r="I40" i="8"/>
  <c r="H40" i="8"/>
  <c r="G40" i="8"/>
  <c r="G39" i="8"/>
  <c r="F40" i="8"/>
  <c r="D40" i="8"/>
  <c r="C40" i="8"/>
  <c r="B40" i="8"/>
  <c r="N39" i="8"/>
  <c r="M39" i="8"/>
  <c r="K39" i="8"/>
  <c r="J39" i="8"/>
  <c r="I39" i="8"/>
  <c r="F39" i="8"/>
  <c r="D39" i="8"/>
  <c r="C39" i="8"/>
  <c r="B39" i="8"/>
  <c r="O40" i="9"/>
  <c r="O39" i="9"/>
  <c r="N40" i="9"/>
  <c r="M40" i="9"/>
  <c r="L40" i="9"/>
  <c r="K40" i="9"/>
  <c r="K39" i="9"/>
  <c r="J40" i="9"/>
  <c r="I40" i="9"/>
  <c r="H40" i="9"/>
  <c r="G40" i="9"/>
  <c r="G39" i="9"/>
  <c r="F40" i="9"/>
  <c r="D40" i="9"/>
  <c r="C40" i="9"/>
  <c r="B40" i="9"/>
  <c r="N39" i="9"/>
  <c r="M39" i="9"/>
  <c r="L39" i="9"/>
  <c r="J39" i="9"/>
  <c r="I39" i="9"/>
  <c r="H39" i="9"/>
  <c r="F39" i="9"/>
  <c r="D39" i="9"/>
  <c r="C39" i="9"/>
  <c r="B39" i="9"/>
  <c r="O40" i="10"/>
  <c r="O39" i="10"/>
  <c r="N40" i="10"/>
  <c r="M40" i="10"/>
  <c r="L40" i="10"/>
  <c r="K40" i="10"/>
  <c r="J40" i="10"/>
  <c r="R40" i="10"/>
  <c r="I40" i="10"/>
  <c r="H40" i="10"/>
  <c r="G40" i="10"/>
  <c r="G39" i="10"/>
  <c r="F40" i="10"/>
  <c r="D40" i="10"/>
  <c r="C40" i="10"/>
  <c r="B40" i="10"/>
  <c r="N39" i="10"/>
  <c r="M39" i="10"/>
  <c r="K39" i="10"/>
  <c r="J39" i="10"/>
  <c r="I39" i="10"/>
  <c r="F39" i="10"/>
  <c r="D39" i="10"/>
  <c r="C39" i="10"/>
  <c r="B39" i="10"/>
  <c r="O40" i="11"/>
  <c r="O39" i="11"/>
  <c r="N40" i="11"/>
  <c r="M40" i="11"/>
  <c r="L40" i="11"/>
  <c r="K40" i="11"/>
  <c r="K39" i="11"/>
  <c r="J40" i="11"/>
  <c r="I40" i="11"/>
  <c r="H40" i="11"/>
  <c r="G40" i="11"/>
  <c r="G39" i="11"/>
  <c r="F40" i="11"/>
  <c r="D40" i="11"/>
  <c r="C40" i="11"/>
  <c r="B40" i="11"/>
  <c r="N39" i="11"/>
  <c r="M39" i="11"/>
  <c r="L39" i="11"/>
  <c r="J39" i="11"/>
  <c r="I39" i="11"/>
  <c r="H39" i="11"/>
  <c r="F39" i="11"/>
  <c r="D39" i="11"/>
  <c r="C39" i="11"/>
  <c r="B39" i="11"/>
  <c r="O40" i="12"/>
  <c r="O39" i="12"/>
  <c r="N40" i="12"/>
  <c r="M40" i="12"/>
  <c r="L40" i="12"/>
  <c r="K40" i="12"/>
  <c r="K39" i="12"/>
  <c r="J40" i="12"/>
  <c r="R40" i="12"/>
  <c r="I40" i="12"/>
  <c r="H40" i="12"/>
  <c r="G40" i="12"/>
  <c r="G39" i="12"/>
  <c r="F40" i="12"/>
  <c r="D40" i="12"/>
  <c r="C40" i="12"/>
  <c r="B40" i="12"/>
  <c r="N39" i="12"/>
  <c r="M39" i="12"/>
  <c r="J39" i="12"/>
  <c r="I39" i="12"/>
  <c r="F39" i="12"/>
  <c r="D39" i="12"/>
  <c r="C39" i="12"/>
  <c r="B39" i="12"/>
  <c r="O40" i="13"/>
  <c r="O39" i="13"/>
  <c r="N40" i="13"/>
  <c r="M40" i="13"/>
  <c r="L40" i="13"/>
  <c r="K40" i="13"/>
  <c r="K39" i="13"/>
  <c r="J40" i="13"/>
  <c r="R40" i="13"/>
  <c r="I40" i="13"/>
  <c r="H40" i="13"/>
  <c r="G40" i="13"/>
  <c r="G39" i="13"/>
  <c r="F40" i="13"/>
  <c r="D40" i="13"/>
  <c r="C40" i="13"/>
  <c r="B40" i="13"/>
  <c r="N39" i="13"/>
  <c r="M39" i="13"/>
  <c r="L39" i="13"/>
  <c r="J39" i="13"/>
  <c r="R39" i="13"/>
  <c r="I39" i="13"/>
  <c r="H39" i="13"/>
  <c r="F39" i="13"/>
  <c r="D39" i="13"/>
  <c r="C39" i="13"/>
  <c r="B39" i="13"/>
  <c r="O40" i="14"/>
  <c r="O39" i="14"/>
  <c r="N40" i="14"/>
  <c r="M40" i="14"/>
  <c r="L40" i="14"/>
  <c r="K40" i="14"/>
  <c r="J40" i="14"/>
  <c r="R40" i="14"/>
  <c r="I40" i="14"/>
  <c r="H40" i="14"/>
  <c r="G40" i="14"/>
  <c r="G39" i="14"/>
  <c r="F40" i="14"/>
  <c r="D40" i="14"/>
  <c r="C40" i="14"/>
  <c r="B40" i="14"/>
  <c r="N39" i="14"/>
  <c r="M39" i="14"/>
  <c r="K39" i="14"/>
  <c r="J39" i="14"/>
  <c r="I39" i="14"/>
  <c r="F39" i="14"/>
  <c r="D39" i="14"/>
  <c r="C39" i="14"/>
  <c r="B39" i="14"/>
  <c r="O40" i="15"/>
  <c r="O39" i="15"/>
  <c r="N40" i="15"/>
  <c r="M40" i="15"/>
  <c r="L40" i="15"/>
  <c r="K40" i="15"/>
  <c r="K39" i="15"/>
  <c r="J40" i="15"/>
  <c r="I40" i="15"/>
  <c r="H40" i="15"/>
  <c r="G40" i="15"/>
  <c r="G39" i="15"/>
  <c r="F40" i="15"/>
  <c r="D40" i="15"/>
  <c r="C40" i="15"/>
  <c r="B40" i="15"/>
  <c r="N39" i="15"/>
  <c r="M39" i="15"/>
  <c r="L39" i="15"/>
  <c r="J39" i="15"/>
  <c r="R39" i="15"/>
  <c r="I39" i="15"/>
  <c r="H39" i="15"/>
  <c r="F39" i="15"/>
  <c r="D39" i="15"/>
  <c r="C39" i="15"/>
  <c r="B39" i="15"/>
  <c r="O40" i="16"/>
  <c r="O39" i="16"/>
  <c r="N40" i="16"/>
  <c r="M40" i="16"/>
  <c r="L40" i="16"/>
  <c r="K40" i="16"/>
  <c r="J40" i="16"/>
  <c r="I40" i="16"/>
  <c r="H40" i="16"/>
  <c r="G40" i="16"/>
  <c r="G39" i="16"/>
  <c r="F40" i="16"/>
  <c r="D40" i="16"/>
  <c r="C40" i="16"/>
  <c r="B40" i="16"/>
  <c r="N39" i="16"/>
  <c r="M39" i="16"/>
  <c r="K39" i="16"/>
  <c r="J39" i="16"/>
  <c r="I39" i="16"/>
  <c r="F39" i="16"/>
  <c r="D39" i="16"/>
  <c r="C39" i="16"/>
  <c r="B39" i="16"/>
  <c r="O40" i="17"/>
  <c r="O39" i="17"/>
  <c r="N40" i="17"/>
  <c r="M40" i="17"/>
  <c r="L40" i="17"/>
  <c r="K40" i="17"/>
  <c r="K39" i="17"/>
  <c r="J40" i="17"/>
  <c r="I40" i="17"/>
  <c r="H40" i="17"/>
  <c r="G40" i="17"/>
  <c r="G39" i="17"/>
  <c r="F40" i="17"/>
  <c r="D40" i="17"/>
  <c r="C40" i="17"/>
  <c r="B40" i="17"/>
  <c r="N39" i="17"/>
  <c r="M39" i="17"/>
  <c r="L39" i="17"/>
  <c r="J39" i="17"/>
  <c r="R39" i="17"/>
  <c r="I39" i="17"/>
  <c r="H39" i="17"/>
  <c r="F39" i="17"/>
  <c r="D39" i="17"/>
  <c r="C39" i="17"/>
  <c r="B39" i="17"/>
  <c r="O40" i="18"/>
  <c r="O39" i="18"/>
  <c r="N40" i="18"/>
  <c r="M40" i="18"/>
  <c r="L40" i="18"/>
  <c r="K40" i="18"/>
  <c r="J40" i="18"/>
  <c r="I40" i="18"/>
  <c r="H40" i="18"/>
  <c r="G40" i="18"/>
  <c r="G39" i="18"/>
  <c r="F40" i="18"/>
  <c r="D40" i="18"/>
  <c r="C40" i="18"/>
  <c r="B40" i="18"/>
  <c r="N39" i="18"/>
  <c r="M39" i="18"/>
  <c r="K39" i="18"/>
  <c r="J39" i="18"/>
  <c r="R39" i="18"/>
  <c r="I39" i="18"/>
  <c r="F39" i="18"/>
  <c r="D39" i="18"/>
  <c r="C39" i="18"/>
  <c r="B39" i="18"/>
  <c r="O40" i="19"/>
  <c r="O39" i="19"/>
  <c r="N40" i="19"/>
  <c r="M40" i="19"/>
  <c r="L40" i="19"/>
  <c r="K40" i="19"/>
  <c r="K39" i="19"/>
  <c r="J40" i="19"/>
  <c r="R40" i="19"/>
  <c r="I40" i="19"/>
  <c r="H40" i="19"/>
  <c r="G40" i="19"/>
  <c r="G39" i="19"/>
  <c r="F40" i="19"/>
  <c r="D40" i="19"/>
  <c r="C40" i="19"/>
  <c r="B40" i="19"/>
  <c r="N39" i="19"/>
  <c r="M39" i="19"/>
  <c r="L39" i="19"/>
  <c r="J39" i="19"/>
  <c r="I39" i="19"/>
  <c r="H39" i="19"/>
  <c r="F39" i="19"/>
  <c r="D39" i="19"/>
  <c r="C39" i="19"/>
  <c r="B39" i="19"/>
  <c r="O40" i="20"/>
  <c r="O39" i="20"/>
  <c r="N40" i="20"/>
  <c r="M40" i="20"/>
  <c r="L40" i="20"/>
  <c r="K40" i="20"/>
  <c r="K39" i="20"/>
  <c r="J40" i="20"/>
  <c r="R40" i="20"/>
  <c r="I40" i="20"/>
  <c r="H40" i="20"/>
  <c r="G40" i="20"/>
  <c r="G39" i="20"/>
  <c r="F40" i="20"/>
  <c r="D40" i="20"/>
  <c r="C40" i="20"/>
  <c r="B40" i="20"/>
  <c r="N39" i="20"/>
  <c r="M39" i="20"/>
  <c r="J39" i="20"/>
  <c r="I39" i="20"/>
  <c r="F39" i="20"/>
  <c r="D39" i="20"/>
  <c r="C39" i="20"/>
  <c r="B39" i="20"/>
  <c r="O40" i="21"/>
  <c r="O39" i="21"/>
  <c r="N40" i="21"/>
  <c r="M40" i="21"/>
  <c r="L40" i="21"/>
  <c r="K40" i="21"/>
  <c r="K39" i="21"/>
  <c r="J40" i="21"/>
  <c r="I40" i="21"/>
  <c r="H40" i="21"/>
  <c r="G40" i="21"/>
  <c r="G39" i="21"/>
  <c r="F40" i="21"/>
  <c r="D40" i="21"/>
  <c r="C40" i="21"/>
  <c r="B40" i="21"/>
  <c r="N39" i="21"/>
  <c r="M39" i="21"/>
  <c r="L39" i="21"/>
  <c r="J39" i="21"/>
  <c r="I39" i="21"/>
  <c r="H39" i="21"/>
  <c r="F39" i="21"/>
  <c r="D39" i="21"/>
  <c r="C39" i="21"/>
  <c r="B39" i="21"/>
  <c r="O40" i="22"/>
  <c r="O39" i="22"/>
  <c r="N40" i="22"/>
  <c r="M40" i="22"/>
  <c r="L40" i="22"/>
  <c r="K40" i="22"/>
  <c r="J40" i="22"/>
  <c r="I40" i="22"/>
  <c r="H40" i="22"/>
  <c r="G40" i="22"/>
  <c r="G39" i="22"/>
  <c r="F40" i="22"/>
  <c r="D40" i="22"/>
  <c r="C40" i="22"/>
  <c r="B40" i="22"/>
  <c r="N39" i="22"/>
  <c r="M39" i="22"/>
  <c r="K39" i="22"/>
  <c r="J39" i="22"/>
  <c r="I39" i="22"/>
  <c r="F39" i="22"/>
  <c r="D39" i="22"/>
  <c r="C39" i="22"/>
  <c r="B39" i="22"/>
  <c r="O40" i="23"/>
  <c r="O39" i="23"/>
  <c r="N40" i="23"/>
  <c r="M40" i="23"/>
  <c r="L40" i="23"/>
  <c r="K40" i="23"/>
  <c r="K39" i="23"/>
  <c r="J40" i="23"/>
  <c r="I40" i="23"/>
  <c r="H40" i="23"/>
  <c r="G40" i="23"/>
  <c r="G39" i="23"/>
  <c r="F40" i="23"/>
  <c r="D40" i="23"/>
  <c r="C40" i="23"/>
  <c r="B40" i="23"/>
  <c r="N39" i="23"/>
  <c r="M39" i="23"/>
  <c r="L39" i="23"/>
  <c r="J39" i="23"/>
  <c r="I39" i="23"/>
  <c r="H39" i="23"/>
  <c r="F39" i="23"/>
  <c r="D39" i="23"/>
  <c r="C39" i="23"/>
  <c r="B39" i="23"/>
  <c r="O40" i="24"/>
  <c r="O39" i="24"/>
  <c r="N40" i="24"/>
  <c r="M40" i="24"/>
  <c r="L40" i="24"/>
  <c r="K40" i="24"/>
  <c r="K39" i="24"/>
  <c r="J40" i="24"/>
  <c r="R40" i="24"/>
  <c r="I40" i="24"/>
  <c r="H40" i="24"/>
  <c r="G40" i="24"/>
  <c r="G39" i="24"/>
  <c r="F40" i="24"/>
  <c r="D40" i="24"/>
  <c r="C40" i="24"/>
  <c r="B40" i="24"/>
  <c r="N39" i="24"/>
  <c r="M39" i="24"/>
  <c r="L39" i="24"/>
  <c r="J39" i="24"/>
  <c r="R39" i="24"/>
  <c r="I39" i="24"/>
  <c r="H39" i="24"/>
  <c r="F39" i="24"/>
  <c r="D39" i="24"/>
  <c r="C39" i="24"/>
  <c r="B39" i="24"/>
  <c r="O40" i="25"/>
  <c r="O39" i="25"/>
  <c r="N40" i="25"/>
  <c r="M40" i="25"/>
  <c r="L40" i="25"/>
  <c r="K40" i="25"/>
  <c r="K39" i="25"/>
  <c r="J40" i="25"/>
  <c r="R40" i="25"/>
  <c r="I40" i="25"/>
  <c r="H40" i="25"/>
  <c r="G40" i="25"/>
  <c r="G39" i="25"/>
  <c r="F40" i="25"/>
  <c r="D40" i="25"/>
  <c r="C40" i="25"/>
  <c r="B40" i="25"/>
  <c r="N39" i="25"/>
  <c r="M39" i="25"/>
  <c r="L39" i="25"/>
  <c r="J39" i="25"/>
  <c r="R39" i="25"/>
  <c r="I39" i="25"/>
  <c r="H39" i="25"/>
  <c r="F39" i="25"/>
  <c r="D39" i="25"/>
  <c r="C39" i="25"/>
  <c r="B39" i="25"/>
  <c r="O40" i="26"/>
  <c r="O39" i="26"/>
  <c r="N40" i="26"/>
  <c r="M40" i="26"/>
  <c r="L40" i="26"/>
  <c r="K40" i="26"/>
  <c r="K39" i="26"/>
  <c r="J40" i="26"/>
  <c r="R40" i="26"/>
  <c r="I40" i="26"/>
  <c r="H40" i="26"/>
  <c r="G40" i="26"/>
  <c r="G39" i="26"/>
  <c r="F40" i="26"/>
  <c r="D40" i="26"/>
  <c r="C40" i="26"/>
  <c r="B40" i="26"/>
  <c r="N39" i="26"/>
  <c r="M39" i="26"/>
  <c r="L39" i="26"/>
  <c r="J39" i="26"/>
  <c r="R39" i="26"/>
  <c r="I39" i="26"/>
  <c r="H39" i="26"/>
  <c r="F39" i="26"/>
  <c r="D39" i="26"/>
  <c r="C39" i="26"/>
  <c r="B39" i="26"/>
  <c r="O40" i="27"/>
  <c r="O39" i="27"/>
  <c r="N40" i="27"/>
  <c r="M40" i="27"/>
  <c r="L40" i="27"/>
  <c r="K40" i="27"/>
  <c r="K39" i="27"/>
  <c r="J40" i="27"/>
  <c r="R40" i="27"/>
  <c r="I40" i="27"/>
  <c r="H40" i="27"/>
  <c r="G40" i="27"/>
  <c r="G39" i="27"/>
  <c r="F40" i="27"/>
  <c r="D40" i="27"/>
  <c r="C40" i="27"/>
  <c r="B40" i="27"/>
  <c r="N39" i="27"/>
  <c r="M39" i="27"/>
  <c r="L39" i="27"/>
  <c r="J39" i="27"/>
  <c r="R39" i="27"/>
  <c r="I39" i="27"/>
  <c r="H39" i="27"/>
  <c r="F39" i="27"/>
  <c r="D39" i="27"/>
  <c r="C39" i="27"/>
  <c r="B39" i="27"/>
  <c r="O40" i="28"/>
  <c r="O39" i="28"/>
  <c r="N40" i="28"/>
  <c r="M40" i="28"/>
  <c r="L40" i="28"/>
  <c r="K40" i="28"/>
  <c r="K39" i="28"/>
  <c r="J40" i="28"/>
  <c r="I40" i="28"/>
  <c r="H40" i="28"/>
  <c r="G40" i="28"/>
  <c r="G39" i="28"/>
  <c r="F40" i="28"/>
  <c r="D40" i="28"/>
  <c r="C40" i="28"/>
  <c r="B40" i="28"/>
  <c r="N39" i="28"/>
  <c r="M39" i="28"/>
  <c r="L39" i="28"/>
  <c r="J39" i="28"/>
  <c r="R39" i="28"/>
  <c r="I39" i="28"/>
  <c r="H39" i="28"/>
  <c r="F39" i="28"/>
  <c r="D39" i="28"/>
  <c r="C39" i="28"/>
  <c r="B39" i="28"/>
  <c r="O40" i="29"/>
  <c r="O39" i="29"/>
  <c r="N40" i="29"/>
  <c r="M40" i="29"/>
  <c r="L40" i="29"/>
  <c r="K40" i="29"/>
  <c r="K39" i="29"/>
  <c r="J40" i="29"/>
  <c r="R40" i="29"/>
  <c r="I40" i="29"/>
  <c r="H40" i="29"/>
  <c r="G40" i="29"/>
  <c r="G39" i="29"/>
  <c r="F40" i="29"/>
  <c r="D40" i="29"/>
  <c r="C40" i="29"/>
  <c r="B40" i="29"/>
  <c r="N39" i="29"/>
  <c r="M39" i="29"/>
  <c r="L39" i="29"/>
  <c r="J39" i="29"/>
  <c r="I39" i="29"/>
  <c r="H39" i="29"/>
  <c r="F39" i="29"/>
  <c r="D39" i="29"/>
  <c r="C39" i="29"/>
  <c r="B39" i="29"/>
  <c r="O40" i="30"/>
  <c r="O39" i="30"/>
  <c r="N40" i="30"/>
  <c r="M40" i="30"/>
  <c r="L40" i="30"/>
  <c r="K40" i="30"/>
  <c r="K39" i="30"/>
  <c r="J40" i="30"/>
  <c r="I40" i="30"/>
  <c r="H40" i="30"/>
  <c r="G40" i="30"/>
  <c r="G39" i="30"/>
  <c r="F40" i="30"/>
  <c r="D40" i="30"/>
  <c r="C40" i="30"/>
  <c r="B40" i="30"/>
  <c r="N39" i="30"/>
  <c r="M39" i="30"/>
  <c r="L39" i="30"/>
  <c r="J39" i="30"/>
  <c r="R39" i="30"/>
  <c r="I39" i="30"/>
  <c r="H39" i="30"/>
  <c r="F39" i="30"/>
  <c r="D39" i="30"/>
  <c r="C39" i="30"/>
  <c r="B39" i="30"/>
  <c r="O40" i="31"/>
  <c r="O39" i="31"/>
  <c r="N40" i="31"/>
  <c r="M40" i="31"/>
  <c r="L40" i="31"/>
  <c r="K40" i="31"/>
  <c r="K39" i="31"/>
  <c r="J40" i="31"/>
  <c r="I40" i="31"/>
  <c r="H40" i="31"/>
  <c r="G40" i="31"/>
  <c r="G39" i="31"/>
  <c r="F40" i="31"/>
  <c r="D40" i="31"/>
  <c r="C40" i="31"/>
  <c r="B40" i="31"/>
  <c r="N39" i="31"/>
  <c r="M39" i="31"/>
  <c r="L39" i="31"/>
  <c r="J39" i="31"/>
  <c r="R39" i="31"/>
  <c r="I39" i="31"/>
  <c r="H39" i="31"/>
  <c r="F39" i="31"/>
  <c r="D39" i="31"/>
  <c r="C39" i="31"/>
  <c r="B39" i="31"/>
  <c r="O40" i="32"/>
  <c r="O39" i="32"/>
  <c r="N40" i="32"/>
  <c r="M40" i="32"/>
  <c r="L40" i="32"/>
  <c r="K40" i="32"/>
  <c r="K39" i="32"/>
  <c r="J40" i="32"/>
  <c r="I40" i="32"/>
  <c r="H40" i="32"/>
  <c r="G40" i="32"/>
  <c r="G39" i="32"/>
  <c r="F40" i="32"/>
  <c r="D40" i="32"/>
  <c r="C40" i="32"/>
  <c r="C39" i="32"/>
  <c r="B40" i="32"/>
  <c r="N39" i="32"/>
  <c r="M39" i="32"/>
  <c r="L39" i="32"/>
  <c r="J39" i="32"/>
  <c r="R39" i="32"/>
  <c r="I39" i="32"/>
  <c r="H39" i="32"/>
  <c r="F39" i="32"/>
  <c r="D39" i="32"/>
  <c r="B39" i="32"/>
  <c r="O40" i="1"/>
  <c r="N40" i="1"/>
  <c r="M40" i="1"/>
  <c r="L40" i="1"/>
  <c r="K40" i="1"/>
  <c r="J40" i="1"/>
  <c r="I40" i="1"/>
  <c r="H40" i="1"/>
  <c r="G40" i="1"/>
  <c r="F40" i="1"/>
  <c r="D40" i="1"/>
  <c r="C40" i="1"/>
  <c r="B40" i="1"/>
  <c r="O39" i="1"/>
  <c r="N39" i="1"/>
  <c r="M39" i="1"/>
  <c r="L39" i="1"/>
  <c r="K39" i="1"/>
  <c r="J39" i="1"/>
  <c r="I39" i="1"/>
  <c r="H39" i="1"/>
  <c r="G39" i="1"/>
  <c r="F39" i="1"/>
  <c r="D39" i="1"/>
  <c r="C39" i="1"/>
  <c r="B39" i="1"/>
  <c r="W24" i="2"/>
  <c r="V24" i="2"/>
  <c r="W24" i="3"/>
  <c r="W8" i="3"/>
  <c r="V24" i="3"/>
  <c r="W24" i="4"/>
  <c r="V24" i="4"/>
  <c r="W24" i="5"/>
  <c r="V24" i="5"/>
  <c r="W24" i="6"/>
  <c r="V24" i="6"/>
  <c r="W24" i="7"/>
  <c r="V24" i="7"/>
  <c r="W24" i="8"/>
  <c r="V24" i="8"/>
  <c r="W24" i="9"/>
  <c r="W8" i="9"/>
  <c r="V24" i="9"/>
  <c r="W24" i="10"/>
  <c r="V24" i="10"/>
  <c r="W24" i="11"/>
  <c r="W8" i="11"/>
  <c r="V24" i="11"/>
  <c r="W24" i="12"/>
  <c r="V24" i="12"/>
  <c r="W24" i="13"/>
  <c r="V24" i="13"/>
  <c r="W24" i="14"/>
  <c r="V24" i="14"/>
  <c r="W24" i="15"/>
  <c r="W8" i="15"/>
  <c r="V24" i="15"/>
  <c r="W24" i="16"/>
  <c r="V24" i="16"/>
  <c r="W24" i="17"/>
  <c r="V24" i="17"/>
  <c r="W24" i="18"/>
  <c r="V24" i="18"/>
  <c r="W24" i="19"/>
  <c r="W8" i="19"/>
  <c r="V24" i="19"/>
  <c r="W24" i="20"/>
  <c r="V24" i="20"/>
  <c r="W24" i="21"/>
  <c r="V24" i="21"/>
  <c r="W24" i="22"/>
  <c r="V24" i="22"/>
  <c r="W24" i="23"/>
  <c r="V24" i="23"/>
  <c r="W24" i="24"/>
  <c r="V24" i="24"/>
  <c r="W24" i="25"/>
  <c r="W8" i="25"/>
  <c r="V24" i="25"/>
  <c r="W24" i="26"/>
  <c r="V24" i="26"/>
  <c r="W24" i="27"/>
  <c r="W8" i="27"/>
  <c r="V24" i="27"/>
  <c r="W24" i="28"/>
  <c r="V24" i="28"/>
  <c r="W24" i="29"/>
  <c r="V24" i="29"/>
  <c r="W24" i="30"/>
  <c r="V24" i="30"/>
  <c r="W24" i="31"/>
  <c r="W8" i="31"/>
  <c r="V24" i="31"/>
  <c r="W24" i="32"/>
  <c r="V24" i="32"/>
  <c r="W24" i="1"/>
  <c r="V24" i="1"/>
  <c r="O24" i="2"/>
  <c r="N24" i="2"/>
  <c r="M24" i="2"/>
  <c r="L24" i="2"/>
  <c r="R24" i="2"/>
  <c r="K24" i="2"/>
  <c r="J24" i="2"/>
  <c r="I24" i="2"/>
  <c r="H24" i="2"/>
  <c r="G24" i="2"/>
  <c r="F24" i="2"/>
  <c r="D24" i="2"/>
  <c r="C24" i="2"/>
  <c r="B24" i="2"/>
  <c r="O24" i="3"/>
  <c r="N24" i="3"/>
  <c r="M24" i="3"/>
  <c r="L24" i="3"/>
  <c r="K24" i="3"/>
  <c r="J24" i="3"/>
  <c r="I24" i="3"/>
  <c r="H24" i="3"/>
  <c r="G24" i="3"/>
  <c r="F24" i="3"/>
  <c r="D24" i="3"/>
  <c r="C24" i="3"/>
  <c r="B24" i="3"/>
  <c r="O24" i="4"/>
  <c r="N24" i="4"/>
  <c r="M24" i="4"/>
  <c r="L24" i="4"/>
  <c r="K24" i="4"/>
  <c r="J24" i="4"/>
  <c r="I24" i="4"/>
  <c r="H24" i="4"/>
  <c r="G24" i="4"/>
  <c r="G8" i="4"/>
  <c r="G55" i="4"/>
  <c r="G59" i="4"/>
  <c r="F24" i="4"/>
  <c r="D24" i="4"/>
  <c r="C24" i="4"/>
  <c r="C8" i="4"/>
  <c r="C55" i="4"/>
  <c r="C59" i="4"/>
  <c r="B24" i="4"/>
  <c r="O24" i="5"/>
  <c r="N24" i="5"/>
  <c r="M24" i="5"/>
  <c r="L24" i="5"/>
  <c r="K24" i="5"/>
  <c r="J24" i="5"/>
  <c r="I24" i="5"/>
  <c r="H24" i="5"/>
  <c r="G24" i="5"/>
  <c r="F24" i="5"/>
  <c r="D24" i="5"/>
  <c r="C24" i="5"/>
  <c r="B24" i="5"/>
  <c r="O24" i="6"/>
  <c r="N24" i="6"/>
  <c r="M24" i="6"/>
  <c r="L24" i="6"/>
  <c r="K24" i="6"/>
  <c r="J24" i="6"/>
  <c r="I24" i="6"/>
  <c r="H24" i="6"/>
  <c r="G24" i="6"/>
  <c r="G8" i="6"/>
  <c r="F24" i="6"/>
  <c r="D24" i="6"/>
  <c r="C24" i="6"/>
  <c r="C8" i="6"/>
  <c r="C55" i="6"/>
  <c r="C59" i="6"/>
  <c r="B24" i="6"/>
  <c r="O24" i="7"/>
  <c r="N24" i="7"/>
  <c r="M24" i="7"/>
  <c r="L24" i="7"/>
  <c r="K24" i="7"/>
  <c r="J24" i="7"/>
  <c r="I24" i="7"/>
  <c r="H24" i="7"/>
  <c r="G24" i="7"/>
  <c r="F24" i="7"/>
  <c r="D24" i="7"/>
  <c r="C24" i="7"/>
  <c r="B24" i="7"/>
  <c r="O24" i="8"/>
  <c r="N24" i="8"/>
  <c r="M24" i="8"/>
  <c r="L24" i="8"/>
  <c r="K24" i="8"/>
  <c r="J24" i="8"/>
  <c r="I24" i="8"/>
  <c r="H24" i="8"/>
  <c r="G24" i="8"/>
  <c r="G8" i="8"/>
  <c r="G55" i="8"/>
  <c r="G59" i="8"/>
  <c r="F24" i="8"/>
  <c r="D24" i="8"/>
  <c r="C24" i="8"/>
  <c r="C8" i="8"/>
  <c r="C55" i="8"/>
  <c r="C59" i="8"/>
  <c r="B24" i="8"/>
  <c r="O24" i="9"/>
  <c r="N24" i="9"/>
  <c r="M24" i="9"/>
  <c r="L24" i="9"/>
  <c r="K24" i="9"/>
  <c r="J24" i="9"/>
  <c r="I24" i="9"/>
  <c r="H24" i="9"/>
  <c r="G24" i="9"/>
  <c r="F24" i="9"/>
  <c r="D24" i="9"/>
  <c r="C24" i="9"/>
  <c r="B24" i="9"/>
  <c r="O24" i="10"/>
  <c r="N24" i="10"/>
  <c r="M24" i="10"/>
  <c r="L24" i="10"/>
  <c r="K24" i="10"/>
  <c r="J24" i="10"/>
  <c r="I24" i="10"/>
  <c r="H24" i="10"/>
  <c r="G24" i="10"/>
  <c r="G8" i="10"/>
  <c r="G55" i="10"/>
  <c r="G59" i="10"/>
  <c r="F24" i="10"/>
  <c r="D24" i="10"/>
  <c r="C24" i="10"/>
  <c r="C8" i="10"/>
  <c r="C55" i="10"/>
  <c r="C59" i="10"/>
  <c r="B24" i="10"/>
  <c r="O24" i="11"/>
  <c r="N24" i="11"/>
  <c r="M24" i="11"/>
  <c r="L24" i="11"/>
  <c r="K24" i="11"/>
  <c r="J24" i="11"/>
  <c r="I24" i="11"/>
  <c r="H24" i="11"/>
  <c r="G24" i="11"/>
  <c r="F24" i="11"/>
  <c r="D24" i="11"/>
  <c r="C24" i="11"/>
  <c r="B24" i="11"/>
  <c r="O24" i="12"/>
  <c r="N24" i="12"/>
  <c r="M24" i="12"/>
  <c r="L24" i="12"/>
  <c r="K24" i="12"/>
  <c r="J24" i="12"/>
  <c r="I24" i="12"/>
  <c r="H24" i="12"/>
  <c r="G24" i="12"/>
  <c r="G8" i="12"/>
  <c r="G55" i="12"/>
  <c r="G59" i="12"/>
  <c r="F24" i="12"/>
  <c r="D24" i="12"/>
  <c r="C24" i="12"/>
  <c r="C8" i="12"/>
  <c r="C55" i="12"/>
  <c r="C59" i="12"/>
  <c r="B24" i="12"/>
  <c r="O24" i="13"/>
  <c r="N24" i="13"/>
  <c r="M24" i="13"/>
  <c r="L24" i="13"/>
  <c r="K24" i="13"/>
  <c r="J24" i="13"/>
  <c r="I24" i="13"/>
  <c r="H24" i="13"/>
  <c r="G24" i="13"/>
  <c r="F24" i="13"/>
  <c r="D24" i="13"/>
  <c r="C24" i="13"/>
  <c r="B24" i="13"/>
  <c r="O24" i="14"/>
  <c r="N24" i="14"/>
  <c r="M24" i="14"/>
  <c r="L24" i="14"/>
  <c r="K24" i="14"/>
  <c r="S24" i="14"/>
  <c r="J24" i="14"/>
  <c r="I24" i="14"/>
  <c r="H24" i="14"/>
  <c r="G24" i="14"/>
  <c r="G8" i="14"/>
  <c r="F24" i="14"/>
  <c r="D24" i="14"/>
  <c r="C24" i="14"/>
  <c r="C8" i="14"/>
  <c r="C55" i="14"/>
  <c r="C59" i="14"/>
  <c r="B24" i="14"/>
  <c r="O24" i="15"/>
  <c r="N24" i="15"/>
  <c r="M24" i="15"/>
  <c r="L24" i="15"/>
  <c r="K24" i="15"/>
  <c r="J24" i="15"/>
  <c r="I24" i="15"/>
  <c r="H24" i="15"/>
  <c r="G24" i="15"/>
  <c r="F24" i="15"/>
  <c r="D24" i="15"/>
  <c r="C24" i="15"/>
  <c r="B24" i="15"/>
  <c r="O24" i="16"/>
  <c r="N24" i="16"/>
  <c r="M24" i="16"/>
  <c r="L24" i="16"/>
  <c r="K24" i="16"/>
  <c r="J24" i="16"/>
  <c r="I24" i="16"/>
  <c r="H24" i="16"/>
  <c r="G24" i="16"/>
  <c r="G8" i="16"/>
  <c r="G55" i="16"/>
  <c r="G59" i="16"/>
  <c r="F24" i="16"/>
  <c r="D24" i="16"/>
  <c r="C24" i="16"/>
  <c r="C8" i="16"/>
  <c r="C55" i="16"/>
  <c r="C59" i="16"/>
  <c r="B24" i="16"/>
  <c r="O24" i="17"/>
  <c r="N24" i="17"/>
  <c r="M24" i="17"/>
  <c r="L24" i="17"/>
  <c r="K24" i="17"/>
  <c r="S24" i="17"/>
  <c r="J24" i="17"/>
  <c r="I24" i="17"/>
  <c r="H24" i="17"/>
  <c r="G24" i="17"/>
  <c r="F24" i="17"/>
  <c r="D24" i="17"/>
  <c r="C24" i="17"/>
  <c r="B24" i="17"/>
  <c r="O24" i="18"/>
  <c r="N24" i="18"/>
  <c r="M24" i="18"/>
  <c r="L24" i="18"/>
  <c r="K24" i="18"/>
  <c r="S24" i="18"/>
  <c r="J24" i="18"/>
  <c r="I24" i="18"/>
  <c r="H24" i="18"/>
  <c r="G24" i="18"/>
  <c r="G8" i="18"/>
  <c r="G55" i="18"/>
  <c r="G59" i="18"/>
  <c r="F24" i="18"/>
  <c r="D24" i="18"/>
  <c r="C24" i="18"/>
  <c r="C8" i="18"/>
  <c r="C55" i="18"/>
  <c r="C59" i="18"/>
  <c r="B24" i="18"/>
  <c r="O24" i="19"/>
  <c r="N24" i="19"/>
  <c r="M24" i="19"/>
  <c r="L24" i="19"/>
  <c r="K24" i="19"/>
  <c r="J24" i="19"/>
  <c r="I24" i="19"/>
  <c r="H24" i="19"/>
  <c r="G24" i="19"/>
  <c r="F24" i="19"/>
  <c r="D24" i="19"/>
  <c r="C24" i="19"/>
  <c r="B24" i="19"/>
  <c r="O24" i="20"/>
  <c r="N24" i="20"/>
  <c r="M24" i="20"/>
  <c r="L24" i="20"/>
  <c r="K24" i="20"/>
  <c r="S24" i="20"/>
  <c r="J24" i="20"/>
  <c r="I24" i="20"/>
  <c r="H24" i="20"/>
  <c r="G24" i="20"/>
  <c r="G8" i="20"/>
  <c r="G55" i="20"/>
  <c r="G59" i="20"/>
  <c r="F24" i="20"/>
  <c r="D24" i="20"/>
  <c r="C24" i="20"/>
  <c r="C8" i="20"/>
  <c r="C55" i="20"/>
  <c r="C59" i="20"/>
  <c r="B24" i="20"/>
  <c r="O24" i="21"/>
  <c r="N24" i="21"/>
  <c r="M24" i="21"/>
  <c r="L24" i="21"/>
  <c r="K24" i="21"/>
  <c r="S24" i="21"/>
  <c r="J24" i="21"/>
  <c r="I24" i="21"/>
  <c r="H24" i="21"/>
  <c r="G24" i="21"/>
  <c r="F24" i="21"/>
  <c r="D24" i="21"/>
  <c r="C24" i="21"/>
  <c r="B24" i="21"/>
  <c r="O24" i="22"/>
  <c r="N24" i="22"/>
  <c r="M24" i="22"/>
  <c r="L24" i="22"/>
  <c r="K24" i="22"/>
  <c r="J24" i="22"/>
  <c r="I24" i="22"/>
  <c r="H24" i="22"/>
  <c r="G24" i="22"/>
  <c r="G8" i="22"/>
  <c r="F24" i="22"/>
  <c r="D24" i="22"/>
  <c r="C24" i="22"/>
  <c r="C8" i="22"/>
  <c r="C55" i="22"/>
  <c r="C59" i="22"/>
  <c r="B24" i="22"/>
  <c r="O24" i="23"/>
  <c r="N24" i="23"/>
  <c r="M24" i="23"/>
  <c r="L24" i="23"/>
  <c r="K24" i="23"/>
  <c r="J24" i="23"/>
  <c r="I24" i="23"/>
  <c r="H24" i="23"/>
  <c r="G24" i="23"/>
  <c r="F24" i="23"/>
  <c r="D24" i="23"/>
  <c r="C24" i="23"/>
  <c r="B24" i="23"/>
  <c r="O24" i="24"/>
  <c r="N24" i="24"/>
  <c r="M24" i="24"/>
  <c r="L24" i="24"/>
  <c r="R24" i="24"/>
  <c r="K24" i="24"/>
  <c r="J24" i="24"/>
  <c r="I24" i="24"/>
  <c r="H24" i="24"/>
  <c r="G24" i="24"/>
  <c r="F24" i="24"/>
  <c r="D24" i="24"/>
  <c r="C24" i="24"/>
  <c r="B24" i="24"/>
  <c r="O24" i="25"/>
  <c r="O8" i="25"/>
  <c r="O55" i="25"/>
  <c r="O59" i="25"/>
  <c r="N24" i="25"/>
  <c r="M24" i="25"/>
  <c r="L24" i="25"/>
  <c r="K24" i="25"/>
  <c r="K8" i="25"/>
  <c r="K55" i="25"/>
  <c r="J24" i="25"/>
  <c r="I24" i="25"/>
  <c r="H24" i="25"/>
  <c r="G24" i="25"/>
  <c r="G8" i="25"/>
  <c r="G55" i="25"/>
  <c r="G59" i="25"/>
  <c r="F24" i="25"/>
  <c r="D24" i="25"/>
  <c r="C24" i="25"/>
  <c r="C8" i="25"/>
  <c r="C55" i="25"/>
  <c r="C59" i="25"/>
  <c r="B24" i="25"/>
  <c r="O24" i="26"/>
  <c r="N24" i="26"/>
  <c r="M24" i="26"/>
  <c r="L24" i="26"/>
  <c r="K24" i="26"/>
  <c r="J24" i="26"/>
  <c r="I24" i="26"/>
  <c r="H24" i="26"/>
  <c r="G24" i="26"/>
  <c r="F24" i="26"/>
  <c r="D24" i="26"/>
  <c r="C24" i="26"/>
  <c r="B24" i="26"/>
  <c r="O24" i="27"/>
  <c r="N24" i="27"/>
  <c r="M24" i="27"/>
  <c r="L24" i="27"/>
  <c r="K24" i="27"/>
  <c r="J24" i="27"/>
  <c r="I24" i="27"/>
  <c r="H24" i="27"/>
  <c r="G24" i="27"/>
  <c r="F24" i="27"/>
  <c r="D24" i="27"/>
  <c r="C24" i="27"/>
  <c r="B24" i="27"/>
  <c r="O24" i="28"/>
  <c r="N24" i="28"/>
  <c r="M24" i="28"/>
  <c r="L24" i="28"/>
  <c r="R24" i="28"/>
  <c r="K24" i="28"/>
  <c r="J24" i="28"/>
  <c r="I24" i="28"/>
  <c r="H24" i="28"/>
  <c r="G24" i="28"/>
  <c r="F24" i="28"/>
  <c r="D24" i="28"/>
  <c r="C24" i="28"/>
  <c r="B24" i="28"/>
  <c r="O24" i="29"/>
  <c r="N24" i="29"/>
  <c r="M24" i="29"/>
  <c r="L24" i="29"/>
  <c r="K24" i="29"/>
  <c r="J24" i="29"/>
  <c r="I24" i="29"/>
  <c r="H24" i="29"/>
  <c r="G24" i="29"/>
  <c r="F24" i="29"/>
  <c r="D24" i="29"/>
  <c r="C24" i="29"/>
  <c r="B24" i="29"/>
  <c r="O24" i="30"/>
  <c r="N24" i="30"/>
  <c r="M24" i="30"/>
  <c r="L24" i="30"/>
  <c r="R24" i="30"/>
  <c r="K24" i="30"/>
  <c r="J24" i="30"/>
  <c r="I24" i="30"/>
  <c r="H24" i="30"/>
  <c r="G24" i="30"/>
  <c r="F24" i="30"/>
  <c r="D24" i="30"/>
  <c r="C24" i="30"/>
  <c r="B24" i="30"/>
  <c r="O24" i="31"/>
  <c r="N24" i="31"/>
  <c r="M24" i="31"/>
  <c r="L24" i="31"/>
  <c r="R24" i="31"/>
  <c r="K24" i="31"/>
  <c r="J24" i="31"/>
  <c r="I24" i="31"/>
  <c r="H24" i="31"/>
  <c r="G24" i="31"/>
  <c r="F24" i="31"/>
  <c r="D24" i="31"/>
  <c r="C24" i="31"/>
  <c r="B24" i="31"/>
  <c r="O24" i="32"/>
  <c r="N24" i="32"/>
  <c r="M24" i="32"/>
  <c r="L24" i="32"/>
  <c r="K24" i="32"/>
  <c r="J24" i="32"/>
  <c r="I24" i="32"/>
  <c r="H24" i="32"/>
  <c r="G24" i="32"/>
  <c r="F24" i="32"/>
  <c r="D24" i="32"/>
  <c r="C24" i="32"/>
  <c r="B24" i="32"/>
  <c r="O24" i="1"/>
  <c r="N24" i="1"/>
  <c r="M24" i="1"/>
  <c r="L24" i="1"/>
  <c r="K24" i="1"/>
  <c r="J24" i="1"/>
  <c r="I24" i="1"/>
  <c r="H24" i="1"/>
  <c r="G24" i="1"/>
  <c r="F24" i="1"/>
  <c r="D24" i="1"/>
  <c r="C24" i="1"/>
  <c r="B24" i="1"/>
  <c r="W9" i="2"/>
  <c r="V9" i="2"/>
  <c r="V8" i="2"/>
  <c r="V55" i="2"/>
  <c r="V59" i="2"/>
  <c r="W8" i="2"/>
  <c r="W55" i="2"/>
  <c r="W59" i="2"/>
  <c r="W9" i="3"/>
  <c r="V9" i="3"/>
  <c r="W9" i="4"/>
  <c r="W8" i="4"/>
  <c r="W55" i="4"/>
  <c r="W59" i="4"/>
  <c r="V9" i="4"/>
  <c r="V8" i="4"/>
  <c r="V55" i="4"/>
  <c r="V59" i="4"/>
  <c r="W9" i="5"/>
  <c r="V9" i="5"/>
  <c r="W8" i="5"/>
  <c r="W9" i="6"/>
  <c r="V9" i="6"/>
  <c r="V8" i="6"/>
  <c r="V55" i="6"/>
  <c r="V59" i="6"/>
  <c r="W8" i="6"/>
  <c r="W55" i="6"/>
  <c r="W59" i="6"/>
  <c r="W9" i="7"/>
  <c r="V9" i="7"/>
  <c r="W9" i="8"/>
  <c r="V9" i="8"/>
  <c r="V8" i="8"/>
  <c r="V55" i="8"/>
  <c r="V59" i="8"/>
  <c r="W8" i="8"/>
  <c r="W55" i="8"/>
  <c r="W59" i="8"/>
  <c r="W9" i="9"/>
  <c r="V9" i="9"/>
  <c r="W9" i="10"/>
  <c r="W8" i="10"/>
  <c r="W55" i="10"/>
  <c r="W59" i="10"/>
  <c r="V9" i="10"/>
  <c r="V8" i="10"/>
  <c r="V55" i="10"/>
  <c r="V59" i="10"/>
  <c r="W9" i="11"/>
  <c r="V9" i="11"/>
  <c r="W9" i="12"/>
  <c r="V9" i="12"/>
  <c r="V8" i="12"/>
  <c r="V55" i="12"/>
  <c r="V59" i="12"/>
  <c r="W8" i="12"/>
  <c r="W55" i="12"/>
  <c r="W59" i="12"/>
  <c r="W9" i="13"/>
  <c r="W8" i="13"/>
  <c r="V9" i="13"/>
  <c r="W9" i="14"/>
  <c r="W8" i="14"/>
  <c r="W55" i="14"/>
  <c r="W59" i="14"/>
  <c r="V9" i="14"/>
  <c r="V8" i="14"/>
  <c r="V55" i="14"/>
  <c r="V59" i="14"/>
  <c r="W9" i="15"/>
  <c r="V9" i="15"/>
  <c r="W9" i="16"/>
  <c r="W8" i="16"/>
  <c r="W55" i="16"/>
  <c r="W59" i="16"/>
  <c r="V9" i="16"/>
  <c r="V8" i="16"/>
  <c r="V55" i="16"/>
  <c r="V59" i="16"/>
  <c r="W9" i="17"/>
  <c r="W8" i="17"/>
  <c r="V9" i="17"/>
  <c r="W9" i="18"/>
  <c r="V9" i="18"/>
  <c r="V8" i="18"/>
  <c r="V55" i="18"/>
  <c r="V59" i="18"/>
  <c r="W8" i="18"/>
  <c r="W55" i="18"/>
  <c r="W59" i="18"/>
  <c r="W9" i="19"/>
  <c r="V9" i="19"/>
  <c r="W9" i="20"/>
  <c r="W8" i="20"/>
  <c r="W55" i="20"/>
  <c r="W59" i="20"/>
  <c r="V9" i="20"/>
  <c r="V8" i="20"/>
  <c r="V55" i="20"/>
  <c r="V59" i="20"/>
  <c r="W9" i="21"/>
  <c r="V9" i="21"/>
  <c r="W8" i="21"/>
  <c r="W9" i="22"/>
  <c r="V9" i="22"/>
  <c r="V8" i="22"/>
  <c r="V55" i="22"/>
  <c r="V59" i="22"/>
  <c r="W8" i="22"/>
  <c r="W55" i="22"/>
  <c r="W59" i="22"/>
  <c r="W9" i="23"/>
  <c r="V9" i="23"/>
  <c r="W9" i="24"/>
  <c r="V9" i="24"/>
  <c r="V8" i="24"/>
  <c r="V55" i="24"/>
  <c r="V59" i="24"/>
  <c r="W8" i="24"/>
  <c r="W55" i="24"/>
  <c r="W59" i="24"/>
  <c r="W9" i="25"/>
  <c r="V9" i="25"/>
  <c r="W9" i="26"/>
  <c r="W8" i="26"/>
  <c r="W55" i="26"/>
  <c r="W59" i="26"/>
  <c r="V9" i="26"/>
  <c r="V8" i="26"/>
  <c r="V55" i="26"/>
  <c r="V59" i="26"/>
  <c r="W9" i="27"/>
  <c r="V9" i="27"/>
  <c r="W9" i="28"/>
  <c r="V9" i="28"/>
  <c r="V8" i="28"/>
  <c r="V55" i="28"/>
  <c r="V59" i="28"/>
  <c r="W8" i="28"/>
  <c r="W55" i="28"/>
  <c r="W59" i="28"/>
  <c r="W9" i="29"/>
  <c r="V9" i="29"/>
  <c r="W9" i="30"/>
  <c r="W8" i="30"/>
  <c r="W55" i="30"/>
  <c r="W59" i="30"/>
  <c r="V9" i="30"/>
  <c r="V8" i="30"/>
  <c r="V55" i="30"/>
  <c r="V59" i="30"/>
  <c r="W9" i="31"/>
  <c r="V9" i="31"/>
  <c r="W9" i="32"/>
  <c r="W8" i="32"/>
  <c r="W55" i="32"/>
  <c r="W59" i="32"/>
  <c r="V9" i="32"/>
  <c r="V8" i="32"/>
  <c r="V55" i="32"/>
  <c r="V59" i="32"/>
  <c r="W9" i="1"/>
  <c r="V9" i="1"/>
  <c r="O9" i="2"/>
  <c r="O8" i="2"/>
  <c r="O55" i="2"/>
  <c r="O59" i="2"/>
  <c r="N9" i="2"/>
  <c r="M9" i="2"/>
  <c r="L9" i="2"/>
  <c r="K9" i="2"/>
  <c r="K8" i="2"/>
  <c r="K55" i="2"/>
  <c r="K59" i="2"/>
  <c r="J9" i="2"/>
  <c r="J8" i="2"/>
  <c r="J55" i="2"/>
  <c r="J59" i="2"/>
  <c r="I9" i="2"/>
  <c r="I8" i="2"/>
  <c r="I55" i="2"/>
  <c r="I59" i="2"/>
  <c r="H9" i="2"/>
  <c r="G9" i="2"/>
  <c r="F9" i="2"/>
  <c r="D9" i="2"/>
  <c r="C9" i="2"/>
  <c r="B9" i="2"/>
  <c r="N8" i="2"/>
  <c r="N55" i="2"/>
  <c r="N59" i="2"/>
  <c r="M8" i="2"/>
  <c r="M55" i="2"/>
  <c r="M59" i="2"/>
  <c r="L8" i="2"/>
  <c r="L55" i="2"/>
  <c r="L59" i="2"/>
  <c r="F8" i="2"/>
  <c r="F55" i="2"/>
  <c r="F59" i="2"/>
  <c r="B8" i="2"/>
  <c r="B55" i="2"/>
  <c r="B59" i="2"/>
  <c r="O9" i="3"/>
  <c r="O8" i="3"/>
  <c r="O55" i="3"/>
  <c r="O59" i="3"/>
  <c r="N9" i="3"/>
  <c r="M9" i="3"/>
  <c r="L9" i="3"/>
  <c r="K9" i="3"/>
  <c r="K8" i="3"/>
  <c r="J9" i="3"/>
  <c r="J8" i="3"/>
  <c r="J55" i="3"/>
  <c r="J59" i="3"/>
  <c r="I9" i="3"/>
  <c r="H9" i="3"/>
  <c r="G9" i="3"/>
  <c r="F9" i="3"/>
  <c r="F8" i="3"/>
  <c r="F55" i="3"/>
  <c r="F59" i="3"/>
  <c r="D9" i="3"/>
  <c r="C9" i="3"/>
  <c r="B9" i="3"/>
  <c r="B8" i="3"/>
  <c r="B55" i="3"/>
  <c r="B59" i="3"/>
  <c r="N8" i="3"/>
  <c r="N55" i="3"/>
  <c r="N59" i="3"/>
  <c r="M8" i="3"/>
  <c r="M55" i="3"/>
  <c r="M59" i="3"/>
  <c r="I8" i="3"/>
  <c r="I55" i="3"/>
  <c r="I59" i="3"/>
  <c r="O9" i="4"/>
  <c r="N9" i="4"/>
  <c r="N8" i="4"/>
  <c r="N55" i="4"/>
  <c r="N59" i="4"/>
  <c r="M9" i="4"/>
  <c r="M8" i="4"/>
  <c r="M55" i="4"/>
  <c r="M59" i="4"/>
  <c r="L9" i="4"/>
  <c r="K9" i="4"/>
  <c r="J9" i="4"/>
  <c r="I9" i="4"/>
  <c r="I8" i="4"/>
  <c r="I55" i="4"/>
  <c r="I59" i="4"/>
  <c r="H9" i="4"/>
  <c r="G9" i="4"/>
  <c r="F9" i="4"/>
  <c r="D9" i="4"/>
  <c r="C9" i="4"/>
  <c r="B9" i="4"/>
  <c r="O8" i="4"/>
  <c r="O55" i="4"/>
  <c r="O59" i="4"/>
  <c r="K8" i="4"/>
  <c r="J8" i="4"/>
  <c r="J55" i="4"/>
  <c r="J59" i="4"/>
  <c r="F8" i="4"/>
  <c r="F55" i="4"/>
  <c r="F59" i="4"/>
  <c r="B8" i="4"/>
  <c r="B55" i="4"/>
  <c r="B59" i="4"/>
  <c r="O9" i="5"/>
  <c r="O8" i="5"/>
  <c r="O55" i="5"/>
  <c r="O59" i="5"/>
  <c r="N9" i="5"/>
  <c r="M9" i="5"/>
  <c r="L9" i="5"/>
  <c r="K9" i="5"/>
  <c r="K8" i="5"/>
  <c r="J9" i="5"/>
  <c r="J8" i="5"/>
  <c r="J55" i="5"/>
  <c r="J59" i="5"/>
  <c r="I9" i="5"/>
  <c r="H9" i="5"/>
  <c r="G9" i="5"/>
  <c r="F9" i="5"/>
  <c r="F8" i="5"/>
  <c r="F55" i="5"/>
  <c r="F59" i="5"/>
  <c r="D9" i="5"/>
  <c r="C9" i="5"/>
  <c r="B9" i="5"/>
  <c r="B8" i="5"/>
  <c r="B55" i="5"/>
  <c r="B59" i="5"/>
  <c r="N8" i="5"/>
  <c r="N55" i="5"/>
  <c r="N59" i="5"/>
  <c r="M8" i="5"/>
  <c r="M55" i="5"/>
  <c r="M59" i="5"/>
  <c r="I8" i="5"/>
  <c r="I55" i="5"/>
  <c r="I59" i="5"/>
  <c r="O9" i="6"/>
  <c r="N9" i="6"/>
  <c r="N8" i="6"/>
  <c r="N55" i="6"/>
  <c r="N59" i="6"/>
  <c r="M9" i="6"/>
  <c r="M8" i="6"/>
  <c r="M55" i="6"/>
  <c r="M59" i="6"/>
  <c r="L9" i="6"/>
  <c r="K9" i="6"/>
  <c r="J9" i="6"/>
  <c r="I9" i="6"/>
  <c r="I8" i="6"/>
  <c r="I55" i="6"/>
  <c r="I59" i="6"/>
  <c r="H9" i="6"/>
  <c r="G9" i="6"/>
  <c r="F9" i="6"/>
  <c r="D9" i="6"/>
  <c r="C9" i="6"/>
  <c r="B9" i="6"/>
  <c r="O8" i="6"/>
  <c r="O55" i="6"/>
  <c r="O59" i="6"/>
  <c r="K8" i="6"/>
  <c r="J8" i="6"/>
  <c r="J55" i="6"/>
  <c r="J59" i="6"/>
  <c r="F8" i="6"/>
  <c r="F55" i="6"/>
  <c r="F59" i="6"/>
  <c r="B8" i="6"/>
  <c r="B55" i="6"/>
  <c r="B59" i="6"/>
  <c r="O9" i="7"/>
  <c r="O8" i="7"/>
  <c r="O55" i="7"/>
  <c r="O59" i="7"/>
  <c r="N9" i="7"/>
  <c r="M9" i="7"/>
  <c r="L9" i="7"/>
  <c r="K9" i="7"/>
  <c r="K8" i="7"/>
  <c r="J9" i="7"/>
  <c r="I9" i="7"/>
  <c r="H9" i="7"/>
  <c r="G9" i="7"/>
  <c r="F9" i="7"/>
  <c r="F8" i="7"/>
  <c r="F55" i="7"/>
  <c r="F59" i="7"/>
  <c r="D9" i="7"/>
  <c r="C9" i="7"/>
  <c r="B9" i="7"/>
  <c r="B8" i="7"/>
  <c r="B55" i="7"/>
  <c r="B59" i="7"/>
  <c r="N8" i="7"/>
  <c r="N55" i="7"/>
  <c r="N59" i="7"/>
  <c r="M8" i="7"/>
  <c r="M55" i="7"/>
  <c r="M59" i="7"/>
  <c r="I8" i="7"/>
  <c r="I55" i="7"/>
  <c r="I59" i="7"/>
  <c r="O9" i="8"/>
  <c r="N9" i="8"/>
  <c r="N8" i="8"/>
  <c r="N55" i="8"/>
  <c r="N59" i="8"/>
  <c r="M9" i="8"/>
  <c r="M8" i="8"/>
  <c r="M55" i="8"/>
  <c r="M59" i="8"/>
  <c r="L9" i="8"/>
  <c r="K9" i="8"/>
  <c r="J9" i="8"/>
  <c r="I9" i="8"/>
  <c r="I8" i="8"/>
  <c r="I55" i="8"/>
  <c r="I59" i="8"/>
  <c r="H9" i="8"/>
  <c r="G9" i="8"/>
  <c r="F9" i="8"/>
  <c r="D9" i="8"/>
  <c r="C9" i="8"/>
  <c r="B9" i="8"/>
  <c r="O8" i="8"/>
  <c r="O55" i="8"/>
  <c r="O59" i="8"/>
  <c r="K8" i="8"/>
  <c r="J8" i="8"/>
  <c r="J55" i="8"/>
  <c r="J59" i="8"/>
  <c r="F8" i="8"/>
  <c r="F55" i="8"/>
  <c r="F59" i="8"/>
  <c r="B8" i="8"/>
  <c r="B55" i="8"/>
  <c r="B59" i="8"/>
  <c r="O9" i="9"/>
  <c r="O8" i="9"/>
  <c r="O55" i="9"/>
  <c r="O59" i="9"/>
  <c r="N9" i="9"/>
  <c r="M9" i="9"/>
  <c r="L9" i="9"/>
  <c r="K9" i="9"/>
  <c r="K8" i="9"/>
  <c r="J9" i="9"/>
  <c r="I9" i="9"/>
  <c r="H9" i="9"/>
  <c r="G9" i="9"/>
  <c r="F9" i="9"/>
  <c r="F8" i="9"/>
  <c r="F55" i="9"/>
  <c r="F59" i="9"/>
  <c r="D9" i="9"/>
  <c r="C9" i="9"/>
  <c r="B9" i="9"/>
  <c r="B8" i="9"/>
  <c r="B55" i="9"/>
  <c r="B59" i="9"/>
  <c r="N8" i="9"/>
  <c r="N55" i="9"/>
  <c r="N59" i="9"/>
  <c r="M8" i="9"/>
  <c r="M55" i="9"/>
  <c r="M59" i="9"/>
  <c r="I8" i="9"/>
  <c r="I55" i="9"/>
  <c r="I59" i="9"/>
  <c r="O9" i="10"/>
  <c r="N9" i="10"/>
  <c r="N8" i="10"/>
  <c r="N55" i="10"/>
  <c r="N59" i="10"/>
  <c r="M9" i="10"/>
  <c r="M8" i="10"/>
  <c r="M55" i="10"/>
  <c r="M59" i="10"/>
  <c r="L9" i="10"/>
  <c r="K9" i="10"/>
  <c r="J9" i="10"/>
  <c r="I9" i="10"/>
  <c r="I8" i="10"/>
  <c r="I55" i="10"/>
  <c r="I59" i="10"/>
  <c r="H9" i="10"/>
  <c r="G9" i="10"/>
  <c r="F9" i="10"/>
  <c r="D9" i="10"/>
  <c r="C9" i="10"/>
  <c r="B9" i="10"/>
  <c r="O8" i="10"/>
  <c r="O55" i="10"/>
  <c r="O59" i="10"/>
  <c r="K8" i="10"/>
  <c r="J8" i="10"/>
  <c r="J55" i="10"/>
  <c r="J59" i="10"/>
  <c r="F8" i="10"/>
  <c r="F55" i="10"/>
  <c r="F59" i="10"/>
  <c r="B8" i="10"/>
  <c r="B55" i="10"/>
  <c r="B59" i="10"/>
  <c r="O9" i="11"/>
  <c r="O8" i="11"/>
  <c r="O55" i="11"/>
  <c r="O59" i="11"/>
  <c r="N9" i="11"/>
  <c r="M9" i="11"/>
  <c r="L9" i="11"/>
  <c r="K9" i="11"/>
  <c r="K8" i="11"/>
  <c r="J9" i="11"/>
  <c r="J8" i="11"/>
  <c r="J55" i="11"/>
  <c r="J59" i="11"/>
  <c r="I9" i="11"/>
  <c r="H9" i="11"/>
  <c r="G9" i="11"/>
  <c r="F9" i="11"/>
  <c r="F8" i="11"/>
  <c r="F55" i="11"/>
  <c r="F59" i="11"/>
  <c r="D9" i="11"/>
  <c r="C9" i="11"/>
  <c r="B9" i="11"/>
  <c r="B8" i="11"/>
  <c r="B55" i="11"/>
  <c r="B59" i="11"/>
  <c r="N8" i="11"/>
  <c r="N55" i="11"/>
  <c r="N59" i="11"/>
  <c r="M8" i="11"/>
  <c r="M55" i="11"/>
  <c r="M59" i="11"/>
  <c r="I8" i="11"/>
  <c r="I55" i="11"/>
  <c r="I59" i="11"/>
  <c r="O9" i="12"/>
  <c r="N9" i="12"/>
  <c r="N8" i="12"/>
  <c r="N55" i="12"/>
  <c r="N59" i="12"/>
  <c r="M9" i="12"/>
  <c r="M8" i="12"/>
  <c r="M55" i="12"/>
  <c r="M59" i="12"/>
  <c r="L9" i="12"/>
  <c r="K9" i="12"/>
  <c r="J9" i="12"/>
  <c r="I9" i="12"/>
  <c r="I8" i="12"/>
  <c r="I55" i="12"/>
  <c r="I59" i="12"/>
  <c r="H9" i="12"/>
  <c r="G9" i="12"/>
  <c r="F9" i="12"/>
  <c r="D9" i="12"/>
  <c r="C9" i="12"/>
  <c r="B9" i="12"/>
  <c r="O8" i="12"/>
  <c r="O55" i="12"/>
  <c r="O59" i="12"/>
  <c r="K8" i="12"/>
  <c r="J8" i="12"/>
  <c r="J55" i="12"/>
  <c r="J59" i="12"/>
  <c r="F8" i="12"/>
  <c r="F55" i="12"/>
  <c r="F59" i="12"/>
  <c r="B8" i="12"/>
  <c r="B55" i="12"/>
  <c r="B59" i="12"/>
  <c r="O9" i="13"/>
  <c r="N9" i="13"/>
  <c r="N8" i="13"/>
  <c r="N55" i="13"/>
  <c r="N59" i="13"/>
  <c r="M9" i="13"/>
  <c r="L9" i="13"/>
  <c r="K9" i="13"/>
  <c r="K8" i="13"/>
  <c r="J9" i="13"/>
  <c r="R9" i="13"/>
  <c r="I9" i="13"/>
  <c r="H9" i="13"/>
  <c r="G9" i="13"/>
  <c r="F9" i="13"/>
  <c r="F8" i="13"/>
  <c r="F55" i="13"/>
  <c r="F59" i="13"/>
  <c r="D9" i="13"/>
  <c r="C9" i="13"/>
  <c r="B9" i="13"/>
  <c r="B8" i="13"/>
  <c r="B55" i="13"/>
  <c r="B59" i="13"/>
  <c r="O8" i="13"/>
  <c r="O55" i="13"/>
  <c r="O59" i="13"/>
  <c r="M8" i="13"/>
  <c r="M55" i="13"/>
  <c r="M59" i="13"/>
  <c r="I8" i="13"/>
  <c r="I55" i="13"/>
  <c r="I59" i="13"/>
  <c r="O9" i="14"/>
  <c r="N9" i="14"/>
  <c r="N8" i="14"/>
  <c r="N55" i="14"/>
  <c r="N59" i="14"/>
  <c r="M9" i="14"/>
  <c r="L9" i="14"/>
  <c r="K9" i="14"/>
  <c r="J9" i="14"/>
  <c r="I9" i="14"/>
  <c r="I8" i="14"/>
  <c r="I55" i="14"/>
  <c r="I59" i="14"/>
  <c r="H9" i="14"/>
  <c r="G9" i="14"/>
  <c r="F9" i="14"/>
  <c r="D9" i="14"/>
  <c r="C9" i="14"/>
  <c r="B9" i="14"/>
  <c r="O8" i="14"/>
  <c r="O55" i="14"/>
  <c r="O59" i="14"/>
  <c r="M8" i="14"/>
  <c r="M55" i="14"/>
  <c r="M59" i="14"/>
  <c r="K8" i="14"/>
  <c r="J8" i="14"/>
  <c r="J55" i="14"/>
  <c r="J59" i="14"/>
  <c r="F8" i="14"/>
  <c r="F55" i="14"/>
  <c r="F59" i="14"/>
  <c r="B8" i="14"/>
  <c r="B55" i="14"/>
  <c r="B59" i="14"/>
  <c r="O9" i="15"/>
  <c r="O8" i="15"/>
  <c r="O55" i="15"/>
  <c r="O59" i="15"/>
  <c r="N9" i="15"/>
  <c r="N8" i="15"/>
  <c r="N55" i="15"/>
  <c r="N59" i="15"/>
  <c r="M9" i="15"/>
  <c r="L9" i="15"/>
  <c r="K9" i="15"/>
  <c r="K8" i="15"/>
  <c r="J9" i="15"/>
  <c r="R9" i="15"/>
  <c r="I9" i="15"/>
  <c r="H9" i="15"/>
  <c r="G9" i="15"/>
  <c r="F9" i="15"/>
  <c r="F8" i="15"/>
  <c r="F55" i="15"/>
  <c r="F59" i="15"/>
  <c r="D9" i="15"/>
  <c r="C9" i="15"/>
  <c r="B9" i="15"/>
  <c r="B8" i="15"/>
  <c r="B55" i="15"/>
  <c r="B59" i="15"/>
  <c r="M8" i="15"/>
  <c r="M55" i="15"/>
  <c r="M59" i="15"/>
  <c r="J8" i="15"/>
  <c r="J55" i="15"/>
  <c r="J59" i="15"/>
  <c r="I8" i="15"/>
  <c r="I55" i="15"/>
  <c r="I59" i="15"/>
  <c r="O9" i="16"/>
  <c r="N9" i="16"/>
  <c r="N8" i="16"/>
  <c r="N55" i="16"/>
  <c r="N59" i="16"/>
  <c r="M9" i="16"/>
  <c r="M8" i="16"/>
  <c r="M55" i="16"/>
  <c r="M59" i="16"/>
  <c r="L9" i="16"/>
  <c r="K9" i="16"/>
  <c r="J9" i="16"/>
  <c r="I9" i="16"/>
  <c r="I8" i="16"/>
  <c r="I55" i="16"/>
  <c r="I59" i="16"/>
  <c r="H9" i="16"/>
  <c r="G9" i="16"/>
  <c r="F9" i="16"/>
  <c r="D9" i="16"/>
  <c r="C9" i="16"/>
  <c r="B9" i="16"/>
  <c r="O8" i="16"/>
  <c r="O55" i="16"/>
  <c r="O59" i="16"/>
  <c r="K8" i="16"/>
  <c r="K55" i="16"/>
  <c r="K59" i="16"/>
  <c r="J8" i="16"/>
  <c r="J55" i="16"/>
  <c r="J59" i="16"/>
  <c r="F8" i="16"/>
  <c r="F55" i="16"/>
  <c r="F59" i="16"/>
  <c r="B8" i="16"/>
  <c r="B55" i="16"/>
  <c r="B59" i="16"/>
  <c r="O9" i="17"/>
  <c r="O8" i="17"/>
  <c r="O55" i="17"/>
  <c r="O59" i="17"/>
  <c r="N9" i="17"/>
  <c r="M9" i="17"/>
  <c r="L9" i="17"/>
  <c r="K9" i="17"/>
  <c r="K8" i="17"/>
  <c r="J9" i="17"/>
  <c r="I9" i="17"/>
  <c r="H9" i="17"/>
  <c r="G9" i="17"/>
  <c r="F9" i="17"/>
  <c r="D9" i="17"/>
  <c r="C9" i="17"/>
  <c r="B9" i="17"/>
  <c r="N8" i="17"/>
  <c r="N55" i="17"/>
  <c r="N59" i="17"/>
  <c r="M8" i="17"/>
  <c r="M55" i="17"/>
  <c r="M59" i="17"/>
  <c r="J8" i="17"/>
  <c r="J55" i="17"/>
  <c r="J59" i="17"/>
  <c r="I8" i="17"/>
  <c r="I55" i="17"/>
  <c r="I59" i="17"/>
  <c r="F8" i="17"/>
  <c r="F55" i="17"/>
  <c r="F59" i="17"/>
  <c r="B8" i="17"/>
  <c r="B55" i="17"/>
  <c r="B59" i="17"/>
  <c r="O9" i="18"/>
  <c r="N9" i="18"/>
  <c r="N8" i="18"/>
  <c r="N55" i="18"/>
  <c r="N59" i="18"/>
  <c r="M9" i="18"/>
  <c r="M8" i="18"/>
  <c r="M55" i="18"/>
  <c r="M59" i="18"/>
  <c r="L9" i="18"/>
  <c r="K9" i="18"/>
  <c r="J9" i="18"/>
  <c r="R9" i="18"/>
  <c r="I9" i="18"/>
  <c r="I8" i="18"/>
  <c r="I55" i="18"/>
  <c r="I59" i="18"/>
  <c r="H9" i="18"/>
  <c r="G9" i="18"/>
  <c r="F9" i="18"/>
  <c r="F8" i="18"/>
  <c r="F55" i="18"/>
  <c r="F59" i="18"/>
  <c r="D9" i="18"/>
  <c r="C9" i="18"/>
  <c r="B9" i="18"/>
  <c r="O8" i="18"/>
  <c r="O55" i="18"/>
  <c r="O59" i="18"/>
  <c r="K8" i="18"/>
  <c r="B8" i="18"/>
  <c r="B55" i="18"/>
  <c r="B59" i="18"/>
  <c r="O9" i="19"/>
  <c r="N9" i="19"/>
  <c r="M9" i="19"/>
  <c r="L9" i="19"/>
  <c r="K9" i="19"/>
  <c r="K8" i="19"/>
  <c r="J9" i="19"/>
  <c r="J8" i="19"/>
  <c r="J55" i="19"/>
  <c r="J59" i="19"/>
  <c r="I9" i="19"/>
  <c r="H9" i="19"/>
  <c r="G9" i="19"/>
  <c r="F9" i="19"/>
  <c r="D9" i="19"/>
  <c r="C9" i="19"/>
  <c r="B9" i="19"/>
  <c r="O8" i="19"/>
  <c r="O55" i="19"/>
  <c r="O59" i="19"/>
  <c r="N8" i="19"/>
  <c r="N55" i="19"/>
  <c r="N59" i="19"/>
  <c r="M8" i="19"/>
  <c r="M55" i="19"/>
  <c r="M59" i="19"/>
  <c r="I8" i="19"/>
  <c r="I55" i="19"/>
  <c r="I59" i="19"/>
  <c r="F8" i="19"/>
  <c r="F55" i="19"/>
  <c r="F59" i="19"/>
  <c r="B8" i="19"/>
  <c r="B55" i="19"/>
  <c r="B59" i="19"/>
  <c r="O9" i="20"/>
  <c r="N9" i="20"/>
  <c r="N8" i="20"/>
  <c r="N55" i="20"/>
  <c r="N59" i="20"/>
  <c r="M9" i="20"/>
  <c r="L9" i="20"/>
  <c r="K9" i="20"/>
  <c r="J9" i="20"/>
  <c r="R9" i="20"/>
  <c r="I9" i="20"/>
  <c r="I8" i="20"/>
  <c r="I55" i="20"/>
  <c r="I59" i="20"/>
  <c r="H9" i="20"/>
  <c r="G9" i="20"/>
  <c r="F9" i="20"/>
  <c r="F8" i="20"/>
  <c r="F55" i="20"/>
  <c r="F59" i="20"/>
  <c r="D9" i="20"/>
  <c r="C9" i="20"/>
  <c r="B9" i="20"/>
  <c r="O8" i="20"/>
  <c r="O55" i="20"/>
  <c r="O59" i="20"/>
  <c r="M8" i="20"/>
  <c r="M55" i="20"/>
  <c r="M59" i="20"/>
  <c r="K8" i="20"/>
  <c r="B8" i="20"/>
  <c r="B55" i="20"/>
  <c r="B59" i="20"/>
  <c r="O9" i="21"/>
  <c r="N9" i="21"/>
  <c r="N8" i="21"/>
  <c r="N55" i="21"/>
  <c r="N59" i="21"/>
  <c r="M9" i="21"/>
  <c r="L9" i="21"/>
  <c r="K9" i="21"/>
  <c r="K8" i="21"/>
  <c r="J9" i="21"/>
  <c r="R9" i="21"/>
  <c r="I9" i="21"/>
  <c r="H9" i="21"/>
  <c r="G9" i="21"/>
  <c r="F9" i="21"/>
  <c r="F8" i="21"/>
  <c r="F55" i="21"/>
  <c r="F59" i="21"/>
  <c r="D9" i="21"/>
  <c r="C9" i="21"/>
  <c r="B9" i="21"/>
  <c r="B8" i="21"/>
  <c r="B55" i="21"/>
  <c r="B59" i="21"/>
  <c r="O8" i="21"/>
  <c r="O55" i="21"/>
  <c r="O59" i="21"/>
  <c r="M8" i="21"/>
  <c r="M55" i="21"/>
  <c r="M59" i="21"/>
  <c r="I8" i="21"/>
  <c r="I55" i="21"/>
  <c r="I59" i="21"/>
  <c r="O9" i="22"/>
  <c r="N9" i="22"/>
  <c r="N8" i="22"/>
  <c r="N55" i="22"/>
  <c r="N59" i="22"/>
  <c r="M9" i="22"/>
  <c r="L9" i="22"/>
  <c r="K9" i="22"/>
  <c r="J9" i="22"/>
  <c r="I9" i="22"/>
  <c r="I8" i="22"/>
  <c r="I55" i="22"/>
  <c r="I59" i="22"/>
  <c r="H9" i="22"/>
  <c r="G9" i="22"/>
  <c r="F9" i="22"/>
  <c r="D9" i="22"/>
  <c r="C9" i="22"/>
  <c r="B9" i="22"/>
  <c r="O8" i="22"/>
  <c r="O55" i="22"/>
  <c r="O59" i="22"/>
  <c r="M8" i="22"/>
  <c r="M55" i="22"/>
  <c r="M59" i="22"/>
  <c r="K8" i="22"/>
  <c r="J8" i="22"/>
  <c r="J55" i="22"/>
  <c r="J59" i="22"/>
  <c r="F8" i="22"/>
  <c r="F55" i="22"/>
  <c r="F59" i="22"/>
  <c r="B8" i="22"/>
  <c r="B55" i="22"/>
  <c r="B59" i="22"/>
  <c r="O9" i="23"/>
  <c r="O8" i="23"/>
  <c r="O55" i="23"/>
  <c r="O59" i="23"/>
  <c r="N9" i="23"/>
  <c r="N8" i="23"/>
  <c r="N55" i="23"/>
  <c r="N59" i="23"/>
  <c r="M9" i="23"/>
  <c r="L9" i="23"/>
  <c r="K9" i="23"/>
  <c r="K8" i="23"/>
  <c r="J9" i="23"/>
  <c r="R9" i="23"/>
  <c r="I9" i="23"/>
  <c r="H9" i="23"/>
  <c r="G9" i="23"/>
  <c r="F9" i="23"/>
  <c r="F8" i="23"/>
  <c r="F55" i="23"/>
  <c r="F59" i="23"/>
  <c r="D9" i="23"/>
  <c r="C9" i="23"/>
  <c r="B9" i="23"/>
  <c r="B8" i="23"/>
  <c r="B55" i="23"/>
  <c r="B59" i="23"/>
  <c r="M8" i="23"/>
  <c r="M55" i="23"/>
  <c r="M59" i="23"/>
  <c r="J8" i="23"/>
  <c r="J55" i="23"/>
  <c r="J59" i="23"/>
  <c r="I8" i="23"/>
  <c r="I55" i="23"/>
  <c r="I59" i="23"/>
  <c r="O9" i="24"/>
  <c r="N9" i="24"/>
  <c r="M9" i="24"/>
  <c r="M8" i="24"/>
  <c r="M55" i="24"/>
  <c r="M59" i="24"/>
  <c r="L9" i="24"/>
  <c r="K9" i="24"/>
  <c r="J9" i="24"/>
  <c r="I9" i="24"/>
  <c r="H9" i="24"/>
  <c r="G9" i="24"/>
  <c r="F9" i="24"/>
  <c r="D9" i="24"/>
  <c r="C9" i="24"/>
  <c r="B9" i="24"/>
  <c r="N8" i="24"/>
  <c r="N55" i="24"/>
  <c r="N59" i="24"/>
  <c r="J8" i="24"/>
  <c r="J55" i="24"/>
  <c r="I8" i="24"/>
  <c r="I55" i="24"/>
  <c r="I59" i="24"/>
  <c r="F8" i="24"/>
  <c r="F55" i="24"/>
  <c r="F59" i="24"/>
  <c r="B8" i="24"/>
  <c r="B55" i="24"/>
  <c r="B59" i="24"/>
  <c r="O9" i="25"/>
  <c r="N9" i="25"/>
  <c r="N8" i="25"/>
  <c r="N55" i="25"/>
  <c r="N59" i="25"/>
  <c r="M9" i="25"/>
  <c r="L9" i="25"/>
  <c r="K9" i="25"/>
  <c r="J9" i="25"/>
  <c r="R9" i="25"/>
  <c r="I9" i="25"/>
  <c r="H9" i="25"/>
  <c r="G9" i="25"/>
  <c r="F9" i="25"/>
  <c r="F8" i="25"/>
  <c r="F55" i="25"/>
  <c r="F59" i="25"/>
  <c r="D9" i="25"/>
  <c r="C9" i="25"/>
  <c r="B9" i="25"/>
  <c r="M8" i="25"/>
  <c r="M55" i="25"/>
  <c r="M59" i="25"/>
  <c r="J8" i="25"/>
  <c r="J55" i="25"/>
  <c r="I8" i="25"/>
  <c r="I55" i="25"/>
  <c r="I59" i="25"/>
  <c r="B8" i="25"/>
  <c r="B55" i="25"/>
  <c r="B59" i="25"/>
  <c r="O9" i="26"/>
  <c r="N9" i="26"/>
  <c r="M9" i="26"/>
  <c r="M8" i="26"/>
  <c r="M55" i="26"/>
  <c r="M59" i="26"/>
  <c r="L9" i="26"/>
  <c r="K9" i="26"/>
  <c r="J9" i="26"/>
  <c r="R9" i="26"/>
  <c r="I9" i="26"/>
  <c r="I8" i="26"/>
  <c r="I55" i="26"/>
  <c r="I59" i="26"/>
  <c r="H9" i="26"/>
  <c r="G9" i="26"/>
  <c r="F9" i="26"/>
  <c r="D9" i="26"/>
  <c r="C9" i="26"/>
  <c r="B9" i="26"/>
  <c r="B8" i="26"/>
  <c r="B55" i="26"/>
  <c r="B59" i="26"/>
  <c r="N8" i="26"/>
  <c r="N55" i="26"/>
  <c r="N59" i="26"/>
  <c r="J8" i="26"/>
  <c r="J55" i="26"/>
  <c r="J59" i="26"/>
  <c r="F8" i="26"/>
  <c r="F55" i="26"/>
  <c r="F59" i="26"/>
  <c r="O9" i="27"/>
  <c r="N9" i="27"/>
  <c r="N8" i="27"/>
  <c r="N55" i="27"/>
  <c r="N59" i="27"/>
  <c r="M9" i="27"/>
  <c r="L9" i="27"/>
  <c r="K9" i="27"/>
  <c r="J9" i="27"/>
  <c r="I9" i="27"/>
  <c r="H9" i="27"/>
  <c r="G9" i="27"/>
  <c r="F9" i="27"/>
  <c r="D9" i="27"/>
  <c r="C9" i="27"/>
  <c r="B9" i="27"/>
  <c r="B8" i="27"/>
  <c r="B55" i="27"/>
  <c r="B59" i="27"/>
  <c r="M8" i="27"/>
  <c r="M55" i="27"/>
  <c r="M59" i="27"/>
  <c r="I8" i="27"/>
  <c r="I55" i="27"/>
  <c r="I59" i="27"/>
  <c r="F8" i="27"/>
  <c r="F55" i="27"/>
  <c r="F59" i="27"/>
  <c r="O9" i="28"/>
  <c r="N9" i="28"/>
  <c r="M9" i="28"/>
  <c r="M8" i="28"/>
  <c r="M55" i="28"/>
  <c r="M59" i="28"/>
  <c r="L9" i="28"/>
  <c r="K9" i="28"/>
  <c r="J9" i="28"/>
  <c r="I9" i="28"/>
  <c r="H9" i="28"/>
  <c r="G9" i="28"/>
  <c r="F9" i="28"/>
  <c r="D9" i="28"/>
  <c r="C9" i="28"/>
  <c r="B9" i="28"/>
  <c r="N8" i="28"/>
  <c r="N55" i="28"/>
  <c r="N59" i="28"/>
  <c r="J8" i="28"/>
  <c r="J55" i="28"/>
  <c r="I8" i="28"/>
  <c r="I55" i="28"/>
  <c r="I59" i="28"/>
  <c r="F8" i="28"/>
  <c r="F55" i="28"/>
  <c r="F59" i="28"/>
  <c r="B8" i="28"/>
  <c r="B55" i="28"/>
  <c r="B59" i="28"/>
  <c r="O9" i="29"/>
  <c r="N9" i="29"/>
  <c r="N8" i="29"/>
  <c r="N55" i="29"/>
  <c r="N59" i="29"/>
  <c r="M9" i="29"/>
  <c r="M8" i="29"/>
  <c r="M55" i="29"/>
  <c r="M59" i="29"/>
  <c r="L9" i="29"/>
  <c r="K9" i="29"/>
  <c r="J9" i="29"/>
  <c r="I9" i="29"/>
  <c r="H9" i="29"/>
  <c r="G9" i="29"/>
  <c r="F9" i="29"/>
  <c r="F8" i="29"/>
  <c r="F55" i="29"/>
  <c r="F59" i="29"/>
  <c r="D9" i="29"/>
  <c r="C9" i="29"/>
  <c r="B9" i="29"/>
  <c r="J8" i="29"/>
  <c r="J55" i="29"/>
  <c r="J59" i="29"/>
  <c r="I8" i="29"/>
  <c r="I55" i="29"/>
  <c r="I59" i="29"/>
  <c r="B8" i="29"/>
  <c r="B55" i="29"/>
  <c r="B59" i="29"/>
  <c r="O9" i="30"/>
  <c r="N9" i="30"/>
  <c r="N8" i="30"/>
  <c r="N55" i="30"/>
  <c r="N59" i="30"/>
  <c r="M9" i="30"/>
  <c r="L9" i="30"/>
  <c r="K9" i="30"/>
  <c r="J9" i="30"/>
  <c r="R9" i="30"/>
  <c r="I9" i="30"/>
  <c r="I8" i="30"/>
  <c r="I55" i="30"/>
  <c r="I59" i="30"/>
  <c r="H9" i="30"/>
  <c r="G9" i="30"/>
  <c r="F9" i="30"/>
  <c r="F8" i="30"/>
  <c r="F55" i="30"/>
  <c r="F59" i="30"/>
  <c r="D9" i="30"/>
  <c r="C9" i="30"/>
  <c r="B9" i="30"/>
  <c r="M8" i="30"/>
  <c r="J8" i="30"/>
  <c r="J55" i="30"/>
  <c r="B8" i="30"/>
  <c r="B55" i="30"/>
  <c r="B59" i="30"/>
  <c r="O9" i="31"/>
  <c r="N9" i="31"/>
  <c r="M9" i="31"/>
  <c r="L9" i="31"/>
  <c r="K9" i="31"/>
  <c r="S9" i="31"/>
  <c r="J9" i="31"/>
  <c r="R9" i="31"/>
  <c r="I9" i="31"/>
  <c r="H9" i="31"/>
  <c r="G9" i="31"/>
  <c r="F9" i="31"/>
  <c r="D9" i="31"/>
  <c r="C9" i="31"/>
  <c r="B9" i="31"/>
  <c r="B8" i="31"/>
  <c r="B55" i="31"/>
  <c r="B59" i="31"/>
  <c r="N8" i="31"/>
  <c r="N55" i="31"/>
  <c r="N59" i="31"/>
  <c r="M8" i="31"/>
  <c r="M55" i="31"/>
  <c r="M59" i="31"/>
  <c r="I8" i="31"/>
  <c r="I55" i="31"/>
  <c r="I59" i="31"/>
  <c r="F8" i="31"/>
  <c r="F55" i="31"/>
  <c r="F59" i="31"/>
  <c r="O9" i="32"/>
  <c r="N9" i="32"/>
  <c r="M9" i="32"/>
  <c r="M8" i="32"/>
  <c r="M55" i="32"/>
  <c r="M59" i="32"/>
  <c r="L9" i="32"/>
  <c r="K9" i="32"/>
  <c r="J9" i="32"/>
  <c r="I9" i="32"/>
  <c r="H9" i="32"/>
  <c r="G9" i="32"/>
  <c r="F9" i="32"/>
  <c r="D9" i="32"/>
  <c r="C9" i="32"/>
  <c r="B9" i="32"/>
  <c r="N8" i="32"/>
  <c r="N55" i="32"/>
  <c r="N59" i="32"/>
  <c r="J8" i="32"/>
  <c r="J55" i="32"/>
  <c r="I8" i="32"/>
  <c r="I55" i="32"/>
  <c r="I59" i="32"/>
  <c r="F8" i="32"/>
  <c r="F55" i="32"/>
  <c r="F59" i="32"/>
  <c r="B8" i="32"/>
  <c r="B55" i="32"/>
  <c r="B59" i="32"/>
  <c r="O9" i="1"/>
  <c r="N9" i="1"/>
  <c r="N8" i="1"/>
  <c r="N55" i="1"/>
  <c r="N59" i="1"/>
  <c r="M9" i="1"/>
  <c r="M8" i="1"/>
  <c r="L9" i="1"/>
  <c r="K9" i="1"/>
  <c r="J9" i="1"/>
  <c r="I9" i="1"/>
  <c r="H9" i="1"/>
  <c r="G9" i="1"/>
  <c r="F9" i="1"/>
  <c r="F8" i="1"/>
  <c r="F55" i="1"/>
  <c r="F59" i="1"/>
  <c r="D9" i="1"/>
  <c r="C9" i="1"/>
  <c r="B9" i="1"/>
  <c r="J8" i="1"/>
  <c r="J55" i="1"/>
  <c r="J59" i="1"/>
  <c r="I8" i="1"/>
  <c r="I55" i="1"/>
  <c r="I59" i="1"/>
  <c r="B8" i="1"/>
  <c r="B55" i="1"/>
  <c r="B59" i="1"/>
  <c r="U58" i="32"/>
  <c r="S58" i="32"/>
  <c r="R58" i="32"/>
  <c r="Q58" i="32"/>
  <c r="P58" i="32"/>
  <c r="E58" i="32"/>
  <c r="T58" i="32"/>
  <c r="S57" i="32"/>
  <c r="R57" i="32"/>
  <c r="Q57" i="32"/>
  <c r="P57" i="32"/>
  <c r="P56" i="32"/>
  <c r="E57" i="32"/>
  <c r="E56" i="32"/>
  <c r="T56" i="32"/>
  <c r="S56" i="32"/>
  <c r="R56" i="32"/>
  <c r="U56" i="32"/>
  <c r="S54" i="32"/>
  <c r="R54" i="32"/>
  <c r="Q54" i="32"/>
  <c r="P54" i="32"/>
  <c r="E54" i="32"/>
  <c r="T54" i="32"/>
  <c r="U53" i="32"/>
  <c r="S53" i="32"/>
  <c r="R53" i="32"/>
  <c r="Q53" i="32"/>
  <c r="P53" i="32"/>
  <c r="E53" i="32"/>
  <c r="T53" i="32"/>
  <c r="S52" i="32"/>
  <c r="R52" i="32"/>
  <c r="Q52" i="32"/>
  <c r="P52" i="32"/>
  <c r="E52" i="32"/>
  <c r="U52" i="32"/>
  <c r="S51" i="32"/>
  <c r="R51" i="32"/>
  <c r="Q51" i="32"/>
  <c r="Q50" i="32"/>
  <c r="P51" i="32"/>
  <c r="P50" i="32"/>
  <c r="E51" i="32"/>
  <c r="S50" i="32"/>
  <c r="R50" i="32"/>
  <c r="S49" i="32"/>
  <c r="R49" i="32"/>
  <c r="Q49" i="32"/>
  <c r="P49" i="32"/>
  <c r="E49" i="32"/>
  <c r="U49" i="32"/>
  <c r="S48" i="32"/>
  <c r="R48" i="32"/>
  <c r="Q48" i="32"/>
  <c r="P48" i="32"/>
  <c r="E48" i="32"/>
  <c r="U48" i="32"/>
  <c r="S47" i="32"/>
  <c r="R47" i="32"/>
  <c r="Q47" i="32"/>
  <c r="P47" i="32"/>
  <c r="E47" i="32"/>
  <c r="U46" i="32"/>
  <c r="S46" i="32"/>
  <c r="R46" i="32"/>
  <c r="Q46" i="32"/>
  <c r="P46" i="32"/>
  <c r="E46" i="32"/>
  <c r="T46" i="32"/>
  <c r="S45" i="32"/>
  <c r="R45" i="32"/>
  <c r="Q45" i="32"/>
  <c r="P45" i="32"/>
  <c r="E45" i="32"/>
  <c r="T45" i="32"/>
  <c r="S44" i="32"/>
  <c r="R44" i="32"/>
  <c r="Q44" i="32"/>
  <c r="P44" i="32"/>
  <c r="E44" i="32"/>
  <c r="U44" i="32"/>
  <c r="S43" i="32"/>
  <c r="R43" i="32"/>
  <c r="Q43" i="32"/>
  <c r="P43" i="32"/>
  <c r="E43" i="32"/>
  <c r="U42" i="32"/>
  <c r="S42" i="32"/>
  <c r="R42" i="32"/>
  <c r="Q42" i="32"/>
  <c r="P42" i="32"/>
  <c r="E42" i="32"/>
  <c r="T42" i="32"/>
  <c r="S41" i="32"/>
  <c r="R41" i="32"/>
  <c r="Q41" i="32"/>
  <c r="P41" i="32"/>
  <c r="P40" i="32"/>
  <c r="P39" i="32"/>
  <c r="E41" i="32"/>
  <c r="S40" i="32"/>
  <c r="R40" i="32"/>
  <c r="S39" i="32"/>
  <c r="S38" i="32"/>
  <c r="R38" i="32"/>
  <c r="Q38" i="32"/>
  <c r="P38" i="32"/>
  <c r="E38" i="32"/>
  <c r="U38" i="32"/>
  <c r="S37" i="32"/>
  <c r="R37" i="32"/>
  <c r="Q37" i="32"/>
  <c r="P37" i="32"/>
  <c r="E37" i="32"/>
  <c r="T37" i="32"/>
  <c r="S36" i="32"/>
  <c r="R36" i="32"/>
  <c r="Q36" i="32"/>
  <c r="P36" i="32"/>
  <c r="E36" i="32"/>
  <c r="U36" i="32"/>
  <c r="S35" i="32"/>
  <c r="R35" i="32"/>
  <c r="Q35" i="32"/>
  <c r="P35" i="32"/>
  <c r="E35" i="32"/>
  <c r="S34" i="32"/>
  <c r="R34" i="32"/>
  <c r="Q34" i="32"/>
  <c r="P34" i="32"/>
  <c r="E34" i="32"/>
  <c r="U34" i="32"/>
  <c r="S33" i="32"/>
  <c r="R33" i="32"/>
  <c r="Q33" i="32"/>
  <c r="P33" i="32"/>
  <c r="E33" i="32"/>
  <c r="T33" i="32"/>
  <c r="S32" i="32"/>
  <c r="R32" i="32"/>
  <c r="Q32" i="32"/>
  <c r="P32" i="32"/>
  <c r="E32" i="32"/>
  <c r="U32" i="32"/>
  <c r="S31" i="32"/>
  <c r="R31" i="32"/>
  <c r="Q31" i="32"/>
  <c r="P31" i="32"/>
  <c r="E31" i="32"/>
  <c r="S30" i="32"/>
  <c r="R30" i="32"/>
  <c r="Q30" i="32"/>
  <c r="P30" i="32"/>
  <c r="E30" i="32"/>
  <c r="U30" i="32"/>
  <c r="S29" i="32"/>
  <c r="R29" i="32"/>
  <c r="Q29" i="32"/>
  <c r="P29" i="32"/>
  <c r="E29" i="32"/>
  <c r="T29" i="32"/>
  <c r="S28" i="32"/>
  <c r="R28" i="32"/>
  <c r="Q28" i="32"/>
  <c r="P28" i="32"/>
  <c r="E28" i="32"/>
  <c r="U28" i="32"/>
  <c r="S27" i="32"/>
  <c r="R27" i="32"/>
  <c r="Q27" i="32"/>
  <c r="P27" i="32"/>
  <c r="E27" i="32"/>
  <c r="S26" i="32"/>
  <c r="R26" i="32"/>
  <c r="Q26" i="32"/>
  <c r="P26" i="32"/>
  <c r="E26" i="32"/>
  <c r="T26" i="32"/>
  <c r="U25" i="32"/>
  <c r="S25" i="32"/>
  <c r="R25" i="32"/>
  <c r="Q25" i="32"/>
  <c r="Q24" i="32"/>
  <c r="P25" i="32"/>
  <c r="P24" i="32"/>
  <c r="E25" i="32"/>
  <c r="S23" i="32"/>
  <c r="R23" i="32"/>
  <c r="Q23" i="32"/>
  <c r="P23" i="32"/>
  <c r="E23" i="32"/>
  <c r="S22" i="32"/>
  <c r="R22" i="32"/>
  <c r="Q22" i="32"/>
  <c r="P22" i="32"/>
  <c r="E22" i="32"/>
  <c r="T22" i="32"/>
  <c r="S21" i="32"/>
  <c r="R21" i="32"/>
  <c r="Q21" i="32"/>
  <c r="P21" i="32"/>
  <c r="E21" i="32"/>
  <c r="T21" i="32"/>
  <c r="S20" i="32"/>
  <c r="R20" i="32"/>
  <c r="Q20" i="32"/>
  <c r="P20" i="32"/>
  <c r="E20" i="32"/>
  <c r="U20" i="32"/>
  <c r="S19" i="32"/>
  <c r="R19" i="32"/>
  <c r="Q19" i="32"/>
  <c r="P19" i="32"/>
  <c r="E19" i="32"/>
  <c r="S18" i="32"/>
  <c r="R18" i="32"/>
  <c r="Q18" i="32"/>
  <c r="P18" i="32"/>
  <c r="E18" i="32"/>
  <c r="T18" i="32"/>
  <c r="S17" i="32"/>
  <c r="R17" i="32"/>
  <c r="Q17" i="32"/>
  <c r="P17" i="32"/>
  <c r="E17" i="32"/>
  <c r="T17" i="32"/>
  <c r="S16" i="32"/>
  <c r="R16" i="32"/>
  <c r="Q16" i="32"/>
  <c r="P16" i="32"/>
  <c r="T16" i="32"/>
  <c r="E16" i="32"/>
  <c r="S15" i="32"/>
  <c r="R15" i="32"/>
  <c r="Q15" i="32"/>
  <c r="P15" i="32"/>
  <c r="E15" i="32"/>
  <c r="S14" i="32"/>
  <c r="R14" i="32"/>
  <c r="Q14" i="32"/>
  <c r="P14" i="32"/>
  <c r="E14" i="32"/>
  <c r="T14" i="32"/>
  <c r="U13" i="32"/>
  <c r="S13" i="32"/>
  <c r="R13" i="32"/>
  <c r="Q13" i="32"/>
  <c r="P13" i="32"/>
  <c r="E13" i="32"/>
  <c r="T13" i="32"/>
  <c r="S12" i="32"/>
  <c r="R12" i="32"/>
  <c r="Q12" i="32"/>
  <c r="P12" i="32"/>
  <c r="E12" i="32"/>
  <c r="U12" i="32"/>
  <c r="S11" i="32"/>
  <c r="R11" i="32"/>
  <c r="Q11" i="32"/>
  <c r="P11" i="32"/>
  <c r="E11" i="32"/>
  <c r="E9" i="32"/>
  <c r="S10" i="32"/>
  <c r="R10" i="32"/>
  <c r="Q10" i="32"/>
  <c r="Q9" i="32"/>
  <c r="Q8" i="32"/>
  <c r="P10" i="32"/>
  <c r="P9" i="32"/>
  <c r="P8" i="32"/>
  <c r="P55" i="32"/>
  <c r="P59" i="32"/>
  <c r="E10" i="32"/>
  <c r="T10" i="32"/>
  <c r="S9" i="32"/>
  <c r="S58" i="31"/>
  <c r="R58" i="31"/>
  <c r="Q58" i="31"/>
  <c r="P58" i="31"/>
  <c r="E58" i="31"/>
  <c r="T58" i="31"/>
  <c r="S57" i="31"/>
  <c r="R57" i="31"/>
  <c r="Q57" i="31"/>
  <c r="Q56" i="31"/>
  <c r="P57" i="31"/>
  <c r="E57" i="31"/>
  <c r="U57" i="31"/>
  <c r="S56" i="31"/>
  <c r="S54" i="31"/>
  <c r="R54" i="31"/>
  <c r="Q54" i="31"/>
  <c r="P54" i="31"/>
  <c r="E54" i="31"/>
  <c r="T54" i="31"/>
  <c r="S53" i="31"/>
  <c r="R53" i="31"/>
  <c r="Q53" i="31"/>
  <c r="P53" i="31"/>
  <c r="E53" i="31"/>
  <c r="T53" i="31"/>
  <c r="S52" i="31"/>
  <c r="R52" i="31"/>
  <c r="Q52" i="31"/>
  <c r="P52" i="31"/>
  <c r="E52" i="31"/>
  <c r="T52" i="31"/>
  <c r="S51" i="31"/>
  <c r="R51" i="31"/>
  <c r="Q51" i="31"/>
  <c r="P51" i="31"/>
  <c r="P50" i="31"/>
  <c r="E51" i="31"/>
  <c r="E50" i="31"/>
  <c r="T50" i="31"/>
  <c r="S50" i="31"/>
  <c r="R50" i="31"/>
  <c r="U49" i="31"/>
  <c r="S49" i="31"/>
  <c r="R49" i="31"/>
  <c r="Q49" i="31"/>
  <c r="P49" i="31"/>
  <c r="E49" i="31"/>
  <c r="T49" i="31"/>
  <c r="S48" i="31"/>
  <c r="R48" i="31"/>
  <c r="Q48" i="31"/>
  <c r="P48" i="31"/>
  <c r="E48" i="31"/>
  <c r="U48" i="31"/>
  <c r="S47" i="31"/>
  <c r="R47" i="31"/>
  <c r="Q47" i="31"/>
  <c r="P47" i="31"/>
  <c r="E47" i="31"/>
  <c r="S46" i="31"/>
  <c r="R46" i="31"/>
  <c r="Q46" i="31"/>
  <c r="P46" i="31"/>
  <c r="E46" i="31"/>
  <c r="T46" i="31"/>
  <c r="S45" i="31"/>
  <c r="R45" i="31"/>
  <c r="Q45" i="31"/>
  <c r="P45" i="31"/>
  <c r="E45" i="31"/>
  <c r="T45" i="31"/>
  <c r="S44" i="31"/>
  <c r="R44" i="31"/>
  <c r="Q44" i="31"/>
  <c r="P44" i="31"/>
  <c r="E44" i="31"/>
  <c r="T44" i="31"/>
  <c r="S43" i="31"/>
  <c r="R43" i="31"/>
  <c r="Q43" i="31"/>
  <c r="P43" i="31"/>
  <c r="E43" i="31"/>
  <c r="S42" i="31"/>
  <c r="R42" i="31"/>
  <c r="Q42" i="31"/>
  <c r="P42" i="31"/>
  <c r="E42" i="31"/>
  <c r="S41" i="31"/>
  <c r="R41" i="31"/>
  <c r="Q41" i="31"/>
  <c r="P41" i="31"/>
  <c r="E41" i="31"/>
  <c r="S40" i="31"/>
  <c r="R40" i="31"/>
  <c r="S39" i="31"/>
  <c r="S38" i="31"/>
  <c r="R38" i="31"/>
  <c r="Q38" i="31"/>
  <c r="P38" i="31"/>
  <c r="E38" i="31"/>
  <c r="T38" i="31"/>
  <c r="S37" i="31"/>
  <c r="R37" i="31"/>
  <c r="Q37" i="31"/>
  <c r="P37" i="31"/>
  <c r="E37" i="31"/>
  <c r="T37" i="31"/>
  <c r="U36" i="31"/>
  <c r="S36" i="31"/>
  <c r="R36" i="31"/>
  <c r="Q36" i="31"/>
  <c r="P36" i="31"/>
  <c r="E36" i="31"/>
  <c r="T36" i="31"/>
  <c r="S35" i="31"/>
  <c r="R35" i="31"/>
  <c r="Q35" i="31"/>
  <c r="P35" i="31"/>
  <c r="E35" i="31"/>
  <c r="S34" i="31"/>
  <c r="R34" i="31"/>
  <c r="Q34" i="31"/>
  <c r="P34" i="31"/>
  <c r="E34" i="31"/>
  <c r="T34" i="31"/>
  <c r="S33" i="31"/>
  <c r="R33" i="31"/>
  <c r="Q33" i="31"/>
  <c r="P33" i="31"/>
  <c r="E33" i="31"/>
  <c r="T33" i="31"/>
  <c r="U32" i="31"/>
  <c r="T32" i="31"/>
  <c r="S32" i="31"/>
  <c r="R32" i="31"/>
  <c r="Q32" i="31"/>
  <c r="P32" i="31"/>
  <c r="E32" i="31"/>
  <c r="S31" i="31"/>
  <c r="R31" i="31"/>
  <c r="Q31" i="31"/>
  <c r="P31" i="31"/>
  <c r="E31" i="31"/>
  <c r="S30" i="31"/>
  <c r="R30" i="31"/>
  <c r="Q30" i="31"/>
  <c r="P30" i="31"/>
  <c r="E30" i="31"/>
  <c r="T30" i="31"/>
  <c r="S29" i="31"/>
  <c r="R29" i="31"/>
  <c r="Q29" i="31"/>
  <c r="P29" i="31"/>
  <c r="E29" i="31"/>
  <c r="T29" i="31"/>
  <c r="S28" i="31"/>
  <c r="R28" i="31"/>
  <c r="Q28" i="31"/>
  <c r="P28" i="31"/>
  <c r="E28" i="31"/>
  <c r="T28" i="31"/>
  <c r="S27" i="31"/>
  <c r="R27" i="31"/>
  <c r="Q27" i="31"/>
  <c r="P27" i="31"/>
  <c r="E27" i="31"/>
  <c r="S26" i="31"/>
  <c r="R26" i="31"/>
  <c r="Q26" i="31"/>
  <c r="P26" i="31"/>
  <c r="E26" i="31"/>
  <c r="T26" i="31"/>
  <c r="S25" i="31"/>
  <c r="R25" i="31"/>
  <c r="Q25" i="31"/>
  <c r="P25" i="31"/>
  <c r="E25" i="31"/>
  <c r="S24" i="31"/>
  <c r="S23" i="31"/>
  <c r="R23" i="31"/>
  <c r="Q23" i="31"/>
  <c r="P23" i="31"/>
  <c r="E23" i="31"/>
  <c r="S22" i="31"/>
  <c r="R22" i="31"/>
  <c r="Q22" i="31"/>
  <c r="P22" i="31"/>
  <c r="E22" i="31"/>
  <c r="T22" i="31"/>
  <c r="S21" i="31"/>
  <c r="R21" i="31"/>
  <c r="Q21" i="31"/>
  <c r="P21" i="31"/>
  <c r="E21" i="31"/>
  <c r="T21" i="31"/>
  <c r="U20" i="31"/>
  <c r="T20" i="31"/>
  <c r="S20" i="31"/>
  <c r="R20" i="31"/>
  <c r="Q20" i="31"/>
  <c r="P20" i="31"/>
  <c r="E20" i="31"/>
  <c r="S19" i="31"/>
  <c r="R19" i="31"/>
  <c r="Q19" i="31"/>
  <c r="P19" i="31"/>
  <c r="E19" i="31"/>
  <c r="S18" i="31"/>
  <c r="R18" i="31"/>
  <c r="Q18" i="31"/>
  <c r="P18" i="31"/>
  <c r="E18" i="31"/>
  <c r="T18" i="31"/>
  <c r="U17" i="31"/>
  <c r="S17" i="31"/>
  <c r="R17" i="31"/>
  <c r="Q17" i="31"/>
  <c r="P17" i="31"/>
  <c r="E17" i="31"/>
  <c r="T17" i="31"/>
  <c r="S16" i="31"/>
  <c r="R16" i="31"/>
  <c r="Q16" i="31"/>
  <c r="P16" i="31"/>
  <c r="E16" i="31"/>
  <c r="U16" i="31"/>
  <c r="S15" i="31"/>
  <c r="R15" i="31"/>
  <c r="Q15" i="31"/>
  <c r="P15" i="31"/>
  <c r="E15" i="31"/>
  <c r="S14" i="31"/>
  <c r="R14" i="31"/>
  <c r="Q14" i="31"/>
  <c r="P14" i="31"/>
  <c r="E14" i="31"/>
  <c r="T14" i="31"/>
  <c r="S13" i="31"/>
  <c r="R13" i="31"/>
  <c r="Q13" i="31"/>
  <c r="P13" i="31"/>
  <c r="E13" i="31"/>
  <c r="T13" i="31"/>
  <c r="U12" i="31"/>
  <c r="S12" i="31"/>
  <c r="R12" i="31"/>
  <c r="Q12" i="31"/>
  <c r="P12" i="31"/>
  <c r="E12" i="31"/>
  <c r="T12" i="31"/>
  <c r="S11" i="31"/>
  <c r="R11" i="31"/>
  <c r="Q11" i="31"/>
  <c r="P11" i="31"/>
  <c r="E11" i="31"/>
  <c r="S10" i="31"/>
  <c r="R10" i="31"/>
  <c r="Q10" i="31"/>
  <c r="Q9" i="31"/>
  <c r="P10" i="31"/>
  <c r="P9" i="31"/>
  <c r="E10" i="31"/>
  <c r="T10" i="31"/>
  <c r="S58" i="30"/>
  <c r="R58" i="30"/>
  <c r="Q58" i="30"/>
  <c r="P58" i="30"/>
  <c r="E58" i="30"/>
  <c r="T58" i="30"/>
  <c r="S57" i="30"/>
  <c r="R57" i="30"/>
  <c r="Q57" i="30"/>
  <c r="Q56" i="30"/>
  <c r="P57" i="30"/>
  <c r="E57" i="30"/>
  <c r="U57" i="30"/>
  <c r="S56" i="30"/>
  <c r="R56" i="30"/>
  <c r="S54" i="30"/>
  <c r="R54" i="30"/>
  <c r="Q54" i="30"/>
  <c r="P54" i="30"/>
  <c r="E54" i="30"/>
  <c r="T54" i="30"/>
  <c r="S53" i="30"/>
  <c r="R53" i="30"/>
  <c r="Q53" i="30"/>
  <c r="U53" i="30"/>
  <c r="P53" i="30"/>
  <c r="E53" i="30"/>
  <c r="S52" i="30"/>
  <c r="R52" i="30"/>
  <c r="Q52" i="30"/>
  <c r="P52" i="30"/>
  <c r="E52" i="30"/>
  <c r="U52" i="30"/>
  <c r="S51" i="30"/>
  <c r="R51" i="30"/>
  <c r="Q51" i="30"/>
  <c r="Q50" i="30"/>
  <c r="P51" i="30"/>
  <c r="P50" i="30"/>
  <c r="E51" i="30"/>
  <c r="S50" i="30"/>
  <c r="R50" i="30"/>
  <c r="S49" i="30"/>
  <c r="R49" i="30"/>
  <c r="Q49" i="30"/>
  <c r="P49" i="30"/>
  <c r="E49" i="30"/>
  <c r="T49" i="30"/>
  <c r="U48" i="30"/>
  <c r="T48" i="30"/>
  <c r="S48" i="30"/>
  <c r="R48" i="30"/>
  <c r="Q48" i="30"/>
  <c r="P48" i="30"/>
  <c r="E48" i="30"/>
  <c r="S47" i="30"/>
  <c r="R47" i="30"/>
  <c r="Q47" i="30"/>
  <c r="P47" i="30"/>
  <c r="E47" i="30"/>
  <c r="S46" i="30"/>
  <c r="R46" i="30"/>
  <c r="Q46" i="30"/>
  <c r="P46" i="30"/>
  <c r="E46" i="30"/>
  <c r="T46" i="30"/>
  <c r="U45" i="30"/>
  <c r="S45" i="30"/>
  <c r="R45" i="30"/>
  <c r="Q45" i="30"/>
  <c r="P45" i="30"/>
  <c r="E45" i="30"/>
  <c r="T45" i="30"/>
  <c r="S44" i="30"/>
  <c r="R44" i="30"/>
  <c r="Q44" i="30"/>
  <c r="P44" i="30"/>
  <c r="E44" i="30"/>
  <c r="U44" i="30"/>
  <c r="S43" i="30"/>
  <c r="R43" i="30"/>
  <c r="Q43" i="30"/>
  <c r="P43" i="30"/>
  <c r="E43" i="30"/>
  <c r="S42" i="30"/>
  <c r="R42" i="30"/>
  <c r="Q42" i="30"/>
  <c r="P42" i="30"/>
  <c r="E42" i="30"/>
  <c r="T42" i="30"/>
  <c r="S41" i="30"/>
  <c r="R41" i="30"/>
  <c r="Q41" i="30"/>
  <c r="P41" i="30"/>
  <c r="P40" i="30"/>
  <c r="P39" i="30"/>
  <c r="E41" i="30"/>
  <c r="S40" i="30"/>
  <c r="R40" i="30"/>
  <c r="S39" i="30"/>
  <c r="S38" i="30"/>
  <c r="R38" i="30"/>
  <c r="Q38" i="30"/>
  <c r="P38" i="30"/>
  <c r="E38" i="30"/>
  <c r="T38" i="30"/>
  <c r="U37" i="30"/>
  <c r="S37" i="30"/>
  <c r="R37" i="30"/>
  <c r="Q37" i="30"/>
  <c r="P37" i="30"/>
  <c r="E37" i="30"/>
  <c r="T37" i="30"/>
  <c r="S36" i="30"/>
  <c r="R36" i="30"/>
  <c r="Q36" i="30"/>
  <c r="P36" i="30"/>
  <c r="E36" i="30"/>
  <c r="S35" i="30"/>
  <c r="R35" i="30"/>
  <c r="Q35" i="30"/>
  <c r="P35" i="30"/>
  <c r="E35" i="30"/>
  <c r="S34" i="30"/>
  <c r="R34" i="30"/>
  <c r="Q34" i="30"/>
  <c r="P34" i="30"/>
  <c r="E34" i="30"/>
  <c r="T34" i="30"/>
  <c r="S33" i="30"/>
  <c r="R33" i="30"/>
  <c r="Q33" i="30"/>
  <c r="P33" i="30"/>
  <c r="E33" i="30"/>
  <c r="U32" i="30"/>
  <c r="S32" i="30"/>
  <c r="R32" i="30"/>
  <c r="Q32" i="30"/>
  <c r="P32" i="30"/>
  <c r="E32" i="30"/>
  <c r="T32" i="30"/>
  <c r="S31" i="30"/>
  <c r="R31" i="30"/>
  <c r="Q31" i="30"/>
  <c r="P31" i="30"/>
  <c r="E31" i="30"/>
  <c r="S30" i="30"/>
  <c r="R30" i="30"/>
  <c r="Q30" i="30"/>
  <c r="P30" i="30"/>
  <c r="E30" i="30"/>
  <c r="T30" i="30"/>
  <c r="S29" i="30"/>
  <c r="R29" i="30"/>
  <c r="Q29" i="30"/>
  <c r="U29" i="30"/>
  <c r="P29" i="30"/>
  <c r="E29" i="30"/>
  <c r="S28" i="30"/>
  <c r="R28" i="30"/>
  <c r="Q28" i="30"/>
  <c r="P28" i="30"/>
  <c r="E28" i="30"/>
  <c r="U28" i="30"/>
  <c r="S27" i="30"/>
  <c r="R27" i="30"/>
  <c r="Q27" i="30"/>
  <c r="P27" i="30"/>
  <c r="E27" i="30"/>
  <c r="S26" i="30"/>
  <c r="R26" i="30"/>
  <c r="Q26" i="30"/>
  <c r="P26" i="30"/>
  <c r="E26" i="30"/>
  <c r="T26" i="30"/>
  <c r="S25" i="30"/>
  <c r="R25" i="30"/>
  <c r="Q25" i="30"/>
  <c r="P25" i="30"/>
  <c r="E25" i="30"/>
  <c r="S24" i="30"/>
  <c r="S23" i="30"/>
  <c r="R23" i="30"/>
  <c r="Q23" i="30"/>
  <c r="P23" i="30"/>
  <c r="E23" i="30"/>
  <c r="S22" i="30"/>
  <c r="R22" i="30"/>
  <c r="Q22" i="30"/>
  <c r="P22" i="30"/>
  <c r="E22" i="30"/>
  <c r="T22" i="30"/>
  <c r="S21" i="30"/>
  <c r="R21" i="30"/>
  <c r="Q21" i="30"/>
  <c r="P21" i="30"/>
  <c r="E21" i="30"/>
  <c r="T21" i="30"/>
  <c r="U20" i="30"/>
  <c r="T20" i="30"/>
  <c r="S20" i="30"/>
  <c r="R20" i="30"/>
  <c r="Q20" i="30"/>
  <c r="P20" i="30"/>
  <c r="E20" i="30"/>
  <c r="S19" i="30"/>
  <c r="R19" i="30"/>
  <c r="Q19" i="30"/>
  <c r="P19" i="30"/>
  <c r="E19" i="30"/>
  <c r="S18" i="30"/>
  <c r="R18" i="30"/>
  <c r="Q18" i="30"/>
  <c r="P18" i="30"/>
  <c r="E18" i="30"/>
  <c r="T18" i="30"/>
  <c r="U17" i="30"/>
  <c r="S17" i="30"/>
  <c r="R17" i="30"/>
  <c r="Q17" i="30"/>
  <c r="P17" i="30"/>
  <c r="E17" i="30"/>
  <c r="T17" i="30"/>
  <c r="T16" i="30"/>
  <c r="S16" i="30"/>
  <c r="R16" i="30"/>
  <c r="Q16" i="30"/>
  <c r="P16" i="30"/>
  <c r="E16" i="30"/>
  <c r="U16" i="30"/>
  <c r="S15" i="30"/>
  <c r="R15" i="30"/>
  <c r="Q15" i="30"/>
  <c r="P15" i="30"/>
  <c r="E15" i="30"/>
  <c r="S14" i="30"/>
  <c r="R14" i="30"/>
  <c r="Q14" i="30"/>
  <c r="P14" i="30"/>
  <c r="E14" i="30"/>
  <c r="T14" i="30"/>
  <c r="S13" i="30"/>
  <c r="R13" i="30"/>
  <c r="Q13" i="30"/>
  <c r="P13" i="30"/>
  <c r="E13" i="30"/>
  <c r="T13" i="30"/>
  <c r="U12" i="30"/>
  <c r="S12" i="30"/>
  <c r="R12" i="30"/>
  <c r="Q12" i="30"/>
  <c r="P12" i="30"/>
  <c r="E12" i="30"/>
  <c r="T12" i="30"/>
  <c r="S11" i="30"/>
  <c r="R11" i="30"/>
  <c r="Q11" i="30"/>
  <c r="P11" i="30"/>
  <c r="E11" i="30"/>
  <c r="T11" i="30"/>
  <c r="S10" i="30"/>
  <c r="R10" i="30"/>
  <c r="Q10" i="30"/>
  <c r="P10" i="30"/>
  <c r="E10" i="30"/>
  <c r="S9" i="30"/>
  <c r="S58" i="29"/>
  <c r="R58" i="29"/>
  <c r="Q58" i="29"/>
  <c r="P58" i="29"/>
  <c r="E58" i="29"/>
  <c r="U58" i="29"/>
  <c r="S57" i="29"/>
  <c r="R57" i="29"/>
  <c r="Q57" i="29"/>
  <c r="Q56" i="29"/>
  <c r="P57" i="29"/>
  <c r="E57" i="29"/>
  <c r="U57" i="29"/>
  <c r="T54" i="29"/>
  <c r="S54" i="29"/>
  <c r="R54" i="29"/>
  <c r="Q54" i="29"/>
  <c r="P54" i="29"/>
  <c r="E54" i="29"/>
  <c r="U54" i="29"/>
  <c r="S53" i="29"/>
  <c r="R53" i="29"/>
  <c r="Q53" i="29"/>
  <c r="P53" i="29"/>
  <c r="E53" i="29"/>
  <c r="T53" i="29"/>
  <c r="U52" i="29"/>
  <c r="T52" i="29"/>
  <c r="S52" i="29"/>
  <c r="R52" i="29"/>
  <c r="Q52" i="29"/>
  <c r="P52" i="29"/>
  <c r="E52" i="29"/>
  <c r="S51" i="29"/>
  <c r="R51" i="29"/>
  <c r="Q51" i="29"/>
  <c r="P51" i="29"/>
  <c r="E51" i="29"/>
  <c r="S50" i="29"/>
  <c r="R50" i="29"/>
  <c r="U49" i="29"/>
  <c r="S49" i="29"/>
  <c r="R49" i="29"/>
  <c r="Q49" i="29"/>
  <c r="P49" i="29"/>
  <c r="E49" i="29"/>
  <c r="T49" i="29"/>
  <c r="S48" i="29"/>
  <c r="R48" i="29"/>
  <c r="Q48" i="29"/>
  <c r="P48" i="29"/>
  <c r="E48" i="29"/>
  <c r="U48" i="29"/>
  <c r="S47" i="29"/>
  <c r="R47" i="29"/>
  <c r="Q47" i="29"/>
  <c r="P47" i="29"/>
  <c r="E47" i="29"/>
  <c r="T47" i="29"/>
  <c r="S46" i="29"/>
  <c r="R46" i="29"/>
  <c r="Q46" i="29"/>
  <c r="P46" i="29"/>
  <c r="E46" i="29"/>
  <c r="S45" i="29"/>
  <c r="R45" i="29"/>
  <c r="Q45" i="29"/>
  <c r="P45" i="29"/>
  <c r="E45" i="29"/>
  <c r="T45" i="29"/>
  <c r="S44" i="29"/>
  <c r="R44" i="29"/>
  <c r="Q44" i="29"/>
  <c r="P44" i="29"/>
  <c r="E44" i="29"/>
  <c r="T43" i="29"/>
  <c r="S43" i="29"/>
  <c r="R43" i="29"/>
  <c r="Q43" i="29"/>
  <c r="P43" i="29"/>
  <c r="E43" i="29"/>
  <c r="U43" i="29"/>
  <c r="S42" i="29"/>
  <c r="R42" i="29"/>
  <c r="Q42" i="29"/>
  <c r="P42" i="29"/>
  <c r="E42" i="29"/>
  <c r="S41" i="29"/>
  <c r="R41" i="29"/>
  <c r="Q41" i="29"/>
  <c r="P41" i="29"/>
  <c r="E41" i="29"/>
  <c r="S40" i="29"/>
  <c r="S39" i="29"/>
  <c r="R39" i="29"/>
  <c r="T38" i="29"/>
  <c r="S38" i="29"/>
  <c r="R38" i="29"/>
  <c r="Q38" i="29"/>
  <c r="P38" i="29"/>
  <c r="E38" i="29"/>
  <c r="U38" i="29"/>
  <c r="S37" i="29"/>
  <c r="R37" i="29"/>
  <c r="Q37" i="29"/>
  <c r="P37" i="29"/>
  <c r="E37" i="29"/>
  <c r="T37" i="29"/>
  <c r="S36" i="29"/>
  <c r="R36" i="29"/>
  <c r="Q36" i="29"/>
  <c r="P36" i="29"/>
  <c r="E36" i="29"/>
  <c r="U36" i="29"/>
  <c r="S35" i="29"/>
  <c r="R35" i="29"/>
  <c r="Q35" i="29"/>
  <c r="P35" i="29"/>
  <c r="E35" i="29"/>
  <c r="U35" i="29"/>
  <c r="S34" i="29"/>
  <c r="R34" i="29"/>
  <c r="Q34" i="29"/>
  <c r="P34" i="29"/>
  <c r="E34" i="29"/>
  <c r="U34" i="29"/>
  <c r="U33" i="29"/>
  <c r="S33" i="29"/>
  <c r="R33" i="29"/>
  <c r="Q33" i="29"/>
  <c r="P33" i="29"/>
  <c r="E33" i="29"/>
  <c r="T33" i="29"/>
  <c r="T32" i="29"/>
  <c r="S32" i="29"/>
  <c r="R32" i="29"/>
  <c r="Q32" i="29"/>
  <c r="P32" i="29"/>
  <c r="E32" i="29"/>
  <c r="U32" i="29"/>
  <c r="S31" i="29"/>
  <c r="R31" i="29"/>
  <c r="Q31" i="29"/>
  <c r="P31" i="29"/>
  <c r="E31" i="29"/>
  <c r="T31" i="29"/>
  <c r="S30" i="29"/>
  <c r="R30" i="29"/>
  <c r="Q30" i="29"/>
  <c r="P30" i="29"/>
  <c r="E30" i="29"/>
  <c r="S29" i="29"/>
  <c r="R29" i="29"/>
  <c r="Q29" i="29"/>
  <c r="P29" i="29"/>
  <c r="E29" i="29"/>
  <c r="T29" i="29"/>
  <c r="S28" i="29"/>
  <c r="R28" i="29"/>
  <c r="Q28" i="29"/>
  <c r="P28" i="29"/>
  <c r="E28" i="29"/>
  <c r="S27" i="29"/>
  <c r="R27" i="29"/>
  <c r="Q27" i="29"/>
  <c r="P27" i="29"/>
  <c r="E27" i="29"/>
  <c r="U27" i="29"/>
  <c r="S26" i="29"/>
  <c r="R26" i="29"/>
  <c r="Q26" i="29"/>
  <c r="P26" i="29"/>
  <c r="E26" i="29"/>
  <c r="U26" i="29"/>
  <c r="S25" i="29"/>
  <c r="R25" i="29"/>
  <c r="Q25" i="29"/>
  <c r="P25" i="29"/>
  <c r="E25" i="29"/>
  <c r="S24" i="29"/>
  <c r="S23" i="29"/>
  <c r="R23" i="29"/>
  <c r="Q23" i="29"/>
  <c r="P23" i="29"/>
  <c r="E23" i="29"/>
  <c r="T23" i="29"/>
  <c r="T22" i="29"/>
  <c r="S22" i="29"/>
  <c r="R22" i="29"/>
  <c r="Q22" i="29"/>
  <c r="P22" i="29"/>
  <c r="E22" i="29"/>
  <c r="U22" i="29"/>
  <c r="S21" i="29"/>
  <c r="R21" i="29"/>
  <c r="Q21" i="29"/>
  <c r="P21" i="29"/>
  <c r="E21" i="29"/>
  <c r="S20" i="29"/>
  <c r="R20" i="29"/>
  <c r="Q20" i="29"/>
  <c r="P20" i="29"/>
  <c r="E20" i="29"/>
  <c r="T20" i="29"/>
  <c r="U19" i="29"/>
  <c r="T19" i="29"/>
  <c r="S19" i="29"/>
  <c r="R19" i="29"/>
  <c r="Q19" i="29"/>
  <c r="P19" i="29"/>
  <c r="E19" i="29"/>
  <c r="S18" i="29"/>
  <c r="R18" i="29"/>
  <c r="Q18" i="29"/>
  <c r="P18" i="29"/>
  <c r="E18" i="29"/>
  <c r="S17" i="29"/>
  <c r="R17" i="29"/>
  <c r="Q17" i="29"/>
  <c r="P17" i="29"/>
  <c r="E17" i="29"/>
  <c r="S16" i="29"/>
  <c r="R16" i="29"/>
  <c r="Q16" i="29"/>
  <c r="P16" i="29"/>
  <c r="E16" i="29"/>
  <c r="T16" i="29"/>
  <c r="S15" i="29"/>
  <c r="R15" i="29"/>
  <c r="Q15" i="29"/>
  <c r="P15" i="29"/>
  <c r="E15" i="29"/>
  <c r="U15" i="29"/>
  <c r="S14" i="29"/>
  <c r="R14" i="29"/>
  <c r="Q14" i="29"/>
  <c r="P14" i="29"/>
  <c r="E14" i="29"/>
  <c r="U14" i="29"/>
  <c r="S13" i="29"/>
  <c r="R13" i="29"/>
  <c r="Q13" i="29"/>
  <c r="P13" i="29"/>
  <c r="E13" i="29"/>
  <c r="S12" i="29"/>
  <c r="R12" i="29"/>
  <c r="Q12" i="29"/>
  <c r="P12" i="29"/>
  <c r="E12" i="29"/>
  <c r="T12" i="29"/>
  <c r="S11" i="29"/>
  <c r="R11" i="29"/>
  <c r="Q11" i="29"/>
  <c r="P11" i="29"/>
  <c r="E11" i="29"/>
  <c r="S10" i="29"/>
  <c r="R10" i="29"/>
  <c r="Q10" i="29"/>
  <c r="P10" i="29"/>
  <c r="E10" i="29"/>
  <c r="S9" i="29"/>
  <c r="S58" i="28"/>
  <c r="R58" i="28"/>
  <c r="Q58" i="28"/>
  <c r="P58" i="28"/>
  <c r="E58" i="28"/>
  <c r="S57" i="28"/>
  <c r="R57" i="28"/>
  <c r="Q57" i="28"/>
  <c r="Q56" i="28"/>
  <c r="P57" i="28"/>
  <c r="P56" i="28"/>
  <c r="E57" i="28"/>
  <c r="E56" i="28"/>
  <c r="T56" i="28"/>
  <c r="S56" i="28"/>
  <c r="R56" i="28"/>
  <c r="T54" i="28"/>
  <c r="S54" i="28"/>
  <c r="R54" i="28"/>
  <c r="Q54" i="28"/>
  <c r="P54" i="28"/>
  <c r="E54" i="28"/>
  <c r="U54" i="28"/>
  <c r="S53" i="28"/>
  <c r="R53" i="28"/>
  <c r="Q53" i="28"/>
  <c r="P53" i="28"/>
  <c r="E53" i="28"/>
  <c r="S52" i="28"/>
  <c r="R52" i="28"/>
  <c r="Q52" i="28"/>
  <c r="P52" i="28"/>
  <c r="E52" i="28"/>
  <c r="T52" i="28"/>
  <c r="U51" i="28"/>
  <c r="T51" i="28"/>
  <c r="S51" i="28"/>
  <c r="R51" i="28"/>
  <c r="Q51" i="28"/>
  <c r="Q50" i="28"/>
  <c r="P51" i="28"/>
  <c r="E51" i="28"/>
  <c r="S50" i="28"/>
  <c r="R50" i="28"/>
  <c r="S49" i="28"/>
  <c r="R49" i="28"/>
  <c r="Q49" i="28"/>
  <c r="P49" i="28"/>
  <c r="E49" i="28"/>
  <c r="S48" i="28"/>
  <c r="R48" i="28"/>
  <c r="Q48" i="28"/>
  <c r="P48" i="28"/>
  <c r="E48" i="28"/>
  <c r="T48" i="28"/>
  <c r="U47" i="28"/>
  <c r="S47" i="28"/>
  <c r="R47" i="28"/>
  <c r="Q47" i="28"/>
  <c r="P47" i="28"/>
  <c r="E47" i="28"/>
  <c r="T47" i="28"/>
  <c r="S46" i="28"/>
  <c r="R46" i="28"/>
  <c r="Q46" i="28"/>
  <c r="P46" i="28"/>
  <c r="E46" i="28"/>
  <c r="U46" i="28"/>
  <c r="S45" i="28"/>
  <c r="R45" i="28"/>
  <c r="Q45" i="28"/>
  <c r="P45" i="28"/>
  <c r="E45" i="28"/>
  <c r="S44" i="28"/>
  <c r="R44" i="28"/>
  <c r="Q44" i="28"/>
  <c r="P44" i="28"/>
  <c r="E44" i="28"/>
  <c r="T44" i="28"/>
  <c r="S43" i="28"/>
  <c r="R43" i="28"/>
  <c r="Q43" i="28"/>
  <c r="P43" i="28"/>
  <c r="E43" i="28"/>
  <c r="U43" i="28"/>
  <c r="S42" i="28"/>
  <c r="R42" i="28"/>
  <c r="Q42" i="28"/>
  <c r="P42" i="28"/>
  <c r="E42" i="28"/>
  <c r="U42" i="28"/>
  <c r="S41" i="28"/>
  <c r="R41" i="28"/>
  <c r="Q41" i="28"/>
  <c r="P41" i="28"/>
  <c r="E41" i="28"/>
  <c r="E40" i="28"/>
  <c r="S40" i="28"/>
  <c r="R40" i="28"/>
  <c r="S39" i="28"/>
  <c r="S38" i="28"/>
  <c r="R38" i="28"/>
  <c r="Q38" i="28"/>
  <c r="P38" i="28"/>
  <c r="E38" i="28"/>
  <c r="S37" i="28"/>
  <c r="R37" i="28"/>
  <c r="Q37" i="28"/>
  <c r="P37" i="28"/>
  <c r="E37" i="28"/>
  <c r="S36" i="28"/>
  <c r="R36" i="28"/>
  <c r="Q36" i="28"/>
  <c r="P36" i="28"/>
  <c r="E36" i="28"/>
  <c r="T36" i="28"/>
  <c r="S35" i="28"/>
  <c r="R35" i="28"/>
  <c r="Q35" i="28"/>
  <c r="P35" i="28"/>
  <c r="E35" i="28"/>
  <c r="U35" i="28"/>
  <c r="S34" i="28"/>
  <c r="R34" i="28"/>
  <c r="Q34" i="28"/>
  <c r="P34" i="28"/>
  <c r="E34" i="28"/>
  <c r="U34" i="28"/>
  <c r="S33" i="28"/>
  <c r="R33" i="28"/>
  <c r="Q33" i="28"/>
  <c r="P33" i="28"/>
  <c r="E33" i="28"/>
  <c r="S32" i="28"/>
  <c r="R32" i="28"/>
  <c r="Q32" i="28"/>
  <c r="P32" i="28"/>
  <c r="E32" i="28"/>
  <c r="T32" i="28"/>
  <c r="S31" i="28"/>
  <c r="R31" i="28"/>
  <c r="Q31" i="28"/>
  <c r="P31" i="28"/>
  <c r="E31" i="28"/>
  <c r="S30" i="28"/>
  <c r="R30" i="28"/>
  <c r="Q30" i="28"/>
  <c r="P30" i="28"/>
  <c r="E30" i="28"/>
  <c r="U30" i="28"/>
  <c r="S29" i="28"/>
  <c r="R29" i="28"/>
  <c r="Q29" i="28"/>
  <c r="P29" i="28"/>
  <c r="E29" i="28"/>
  <c r="S28" i="28"/>
  <c r="R28" i="28"/>
  <c r="Q28" i="28"/>
  <c r="P28" i="28"/>
  <c r="E28" i="28"/>
  <c r="U27" i="28"/>
  <c r="S27" i="28"/>
  <c r="R27" i="28"/>
  <c r="Q27" i="28"/>
  <c r="P27" i="28"/>
  <c r="T27" i="28"/>
  <c r="E27" i="28"/>
  <c r="S26" i="28"/>
  <c r="R26" i="28"/>
  <c r="Q26" i="28"/>
  <c r="P26" i="28"/>
  <c r="E26" i="28"/>
  <c r="S25" i="28"/>
  <c r="R25" i="28"/>
  <c r="Q25" i="28"/>
  <c r="P25" i="28"/>
  <c r="P24" i="28"/>
  <c r="E25" i="28"/>
  <c r="S23" i="28"/>
  <c r="R23" i="28"/>
  <c r="Q23" i="28"/>
  <c r="P23" i="28"/>
  <c r="E23" i="28"/>
  <c r="U23" i="28"/>
  <c r="S22" i="28"/>
  <c r="R22" i="28"/>
  <c r="Q22" i="28"/>
  <c r="P22" i="28"/>
  <c r="E22" i="28"/>
  <c r="U22" i="28"/>
  <c r="S21" i="28"/>
  <c r="R21" i="28"/>
  <c r="Q21" i="28"/>
  <c r="P21" i="28"/>
  <c r="E21" i="28"/>
  <c r="S20" i="28"/>
  <c r="R20" i="28"/>
  <c r="Q20" i="28"/>
  <c r="P20" i="28"/>
  <c r="E20" i="28"/>
  <c r="U19" i="28"/>
  <c r="S19" i="28"/>
  <c r="R19" i="28"/>
  <c r="Q19" i="28"/>
  <c r="P19" i="28"/>
  <c r="E19" i="28"/>
  <c r="T19" i="28"/>
  <c r="T18" i="28"/>
  <c r="S18" i="28"/>
  <c r="R18" i="28"/>
  <c r="Q18" i="28"/>
  <c r="P18" i="28"/>
  <c r="E18" i="28"/>
  <c r="U18" i="28"/>
  <c r="S17" i="28"/>
  <c r="R17" i="28"/>
  <c r="Q17" i="28"/>
  <c r="P17" i="28"/>
  <c r="E17" i="28"/>
  <c r="S16" i="28"/>
  <c r="R16" i="28"/>
  <c r="Q16" i="28"/>
  <c r="P16" i="28"/>
  <c r="E16" i="28"/>
  <c r="U15" i="28"/>
  <c r="S15" i="28"/>
  <c r="R15" i="28"/>
  <c r="Q15" i="28"/>
  <c r="P15" i="28"/>
  <c r="E15" i="28"/>
  <c r="T15" i="28"/>
  <c r="S14" i="28"/>
  <c r="R14" i="28"/>
  <c r="Q14" i="28"/>
  <c r="P14" i="28"/>
  <c r="E14" i="28"/>
  <c r="U14" i="28"/>
  <c r="S13" i="28"/>
  <c r="R13" i="28"/>
  <c r="Q13" i="28"/>
  <c r="P13" i="28"/>
  <c r="E13" i="28"/>
  <c r="S12" i="28"/>
  <c r="R12" i="28"/>
  <c r="Q12" i="28"/>
  <c r="P12" i="28"/>
  <c r="E12" i="28"/>
  <c r="T12" i="28"/>
  <c r="U11" i="28"/>
  <c r="T11" i="28"/>
  <c r="S11" i="28"/>
  <c r="R11" i="28"/>
  <c r="Q11" i="28"/>
  <c r="P11" i="28"/>
  <c r="E11" i="28"/>
  <c r="S10" i="28"/>
  <c r="R10" i="28"/>
  <c r="Q10" i="28"/>
  <c r="P10" i="28"/>
  <c r="E10" i="28"/>
  <c r="S9" i="28"/>
  <c r="R9" i="28"/>
  <c r="S58" i="27"/>
  <c r="R58" i="27"/>
  <c r="Q58" i="27"/>
  <c r="P58" i="27"/>
  <c r="E58" i="27"/>
  <c r="T58" i="27"/>
  <c r="S57" i="27"/>
  <c r="R57" i="27"/>
  <c r="Q57" i="27"/>
  <c r="P57" i="27"/>
  <c r="E57" i="27"/>
  <c r="S56" i="27"/>
  <c r="R56" i="27"/>
  <c r="S54" i="27"/>
  <c r="R54" i="27"/>
  <c r="Q54" i="27"/>
  <c r="P54" i="27"/>
  <c r="E54" i="27"/>
  <c r="U54" i="27"/>
  <c r="S53" i="27"/>
  <c r="R53" i="27"/>
  <c r="Q53" i="27"/>
  <c r="P53" i="27"/>
  <c r="E53" i="27"/>
  <c r="U53" i="27"/>
  <c r="S52" i="27"/>
  <c r="R52" i="27"/>
  <c r="Q52" i="27"/>
  <c r="P52" i="27"/>
  <c r="E52" i="27"/>
  <c r="U51" i="27"/>
  <c r="S51" i="27"/>
  <c r="R51" i="27"/>
  <c r="Q51" i="27"/>
  <c r="Q50" i="27"/>
  <c r="P51" i="27"/>
  <c r="E51" i="27"/>
  <c r="T51" i="27"/>
  <c r="S50" i="27"/>
  <c r="R50" i="27"/>
  <c r="S49" i="27"/>
  <c r="R49" i="27"/>
  <c r="Q49" i="27"/>
  <c r="P49" i="27"/>
  <c r="E49" i="27"/>
  <c r="S48" i="27"/>
  <c r="R48" i="27"/>
  <c r="Q48" i="27"/>
  <c r="P48" i="27"/>
  <c r="E48" i="27"/>
  <c r="T48" i="27"/>
  <c r="S47" i="27"/>
  <c r="R47" i="27"/>
  <c r="Q47" i="27"/>
  <c r="P47" i="27"/>
  <c r="E47" i="27"/>
  <c r="U46" i="27"/>
  <c r="S46" i="27"/>
  <c r="R46" i="27"/>
  <c r="Q46" i="27"/>
  <c r="P46" i="27"/>
  <c r="E46" i="27"/>
  <c r="T46" i="27"/>
  <c r="S45" i="27"/>
  <c r="R45" i="27"/>
  <c r="Q45" i="27"/>
  <c r="P45" i="27"/>
  <c r="E45" i="27"/>
  <c r="U45" i="27"/>
  <c r="U44" i="27"/>
  <c r="S44" i="27"/>
  <c r="R44" i="27"/>
  <c r="Q44" i="27"/>
  <c r="P44" i="27"/>
  <c r="E44" i="27"/>
  <c r="T44" i="27"/>
  <c r="S43" i="27"/>
  <c r="R43" i="27"/>
  <c r="Q43" i="27"/>
  <c r="P43" i="27"/>
  <c r="E43" i="27"/>
  <c r="U43" i="27"/>
  <c r="S42" i="27"/>
  <c r="R42" i="27"/>
  <c r="Q42" i="27"/>
  <c r="P42" i="27"/>
  <c r="E42" i="27"/>
  <c r="T42" i="27"/>
  <c r="S41" i="27"/>
  <c r="R41" i="27"/>
  <c r="Q41" i="27"/>
  <c r="P41" i="27"/>
  <c r="E41" i="27"/>
  <c r="S40" i="27"/>
  <c r="S39" i="27"/>
  <c r="S38" i="27"/>
  <c r="R38" i="27"/>
  <c r="Q38" i="27"/>
  <c r="P38" i="27"/>
  <c r="E38" i="27"/>
  <c r="S37" i="27"/>
  <c r="R37" i="27"/>
  <c r="Q37" i="27"/>
  <c r="P37" i="27"/>
  <c r="E37" i="27"/>
  <c r="U37" i="27"/>
  <c r="S36" i="27"/>
  <c r="R36" i="27"/>
  <c r="Q36" i="27"/>
  <c r="P36" i="27"/>
  <c r="E36" i="27"/>
  <c r="T36" i="27"/>
  <c r="U35" i="27"/>
  <c r="T35" i="27"/>
  <c r="S35" i="27"/>
  <c r="R35" i="27"/>
  <c r="Q35" i="27"/>
  <c r="P35" i="27"/>
  <c r="E35" i="27"/>
  <c r="S34" i="27"/>
  <c r="R34" i="27"/>
  <c r="Q34" i="27"/>
  <c r="P34" i="27"/>
  <c r="E34" i="27"/>
  <c r="T34" i="27"/>
  <c r="S33" i="27"/>
  <c r="R33" i="27"/>
  <c r="Q33" i="27"/>
  <c r="P33" i="27"/>
  <c r="E33" i="27"/>
  <c r="U33" i="27"/>
  <c r="S32" i="27"/>
  <c r="R32" i="27"/>
  <c r="Q32" i="27"/>
  <c r="P32" i="27"/>
  <c r="E32" i="27"/>
  <c r="T32" i="27"/>
  <c r="S31" i="27"/>
  <c r="R31" i="27"/>
  <c r="Q31" i="27"/>
  <c r="P31" i="27"/>
  <c r="E31" i="27"/>
  <c r="U31" i="27"/>
  <c r="S30" i="27"/>
  <c r="R30" i="27"/>
  <c r="Q30" i="27"/>
  <c r="P30" i="27"/>
  <c r="E30" i="27"/>
  <c r="U30" i="27"/>
  <c r="S29" i="27"/>
  <c r="R29" i="27"/>
  <c r="Q29" i="27"/>
  <c r="P29" i="27"/>
  <c r="E29" i="27"/>
  <c r="U29" i="27"/>
  <c r="S28" i="27"/>
  <c r="R28" i="27"/>
  <c r="Q28" i="27"/>
  <c r="P28" i="27"/>
  <c r="E28" i="27"/>
  <c r="S27" i="27"/>
  <c r="R27" i="27"/>
  <c r="Q27" i="27"/>
  <c r="P27" i="27"/>
  <c r="T27" i="27"/>
  <c r="E27" i="27"/>
  <c r="S26" i="27"/>
  <c r="R26" i="27"/>
  <c r="Q26" i="27"/>
  <c r="P26" i="27"/>
  <c r="E26" i="27"/>
  <c r="T26" i="27"/>
  <c r="S25" i="27"/>
  <c r="R25" i="27"/>
  <c r="Q25" i="27"/>
  <c r="P25" i="27"/>
  <c r="E25" i="27"/>
  <c r="S24" i="27"/>
  <c r="S23" i="27"/>
  <c r="R23" i="27"/>
  <c r="Q23" i="27"/>
  <c r="P23" i="27"/>
  <c r="E23" i="27"/>
  <c r="T23" i="27"/>
  <c r="U22" i="27"/>
  <c r="T22" i="27"/>
  <c r="S22" i="27"/>
  <c r="R22" i="27"/>
  <c r="Q22" i="27"/>
  <c r="P22" i="27"/>
  <c r="E22" i="27"/>
  <c r="S21" i="27"/>
  <c r="R21" i="27"/>
  <c r="Q21" i="27"/>
  <c r="P21" i="27"/>
  <c r="E21" i="27"/>
  <c r="U21" i="27"/>
  <c r="S20" i="27"/>
  <c r="R20" i="27"/>
  <c r="Q20" i="27"/>
  <c r="P20" i="27"/>
  <c r="E20" i="27"/>
  <c r="T20" i="27"/>
  <c r="S19" i="27"/>
  <c r="R19" i="27"/>
  <c r="Q19" i="27"/>
  <c r="P19" i="27"/>
  <c r="E19" i="27"/>
  <c r="U19" i="27"/>
  <c r="S18" i="27"/>
  <c r="R18" i="27"/>
  <c r="Q18" i="27"/>
  <c r="P18" i="27"/>
  <c r="E18" i="27"/>
  <c r="T18" i="27"/>
  <c r="S17" i="27"/>
  <c r="R17" i="27"/>
  <c r="Q17" i="27"/>
  <c r="P17" i="27"/>
  <c r="E17" i="27"/>
  <c r="S16" i="27"/>
  <c r="R16" i="27"/>
  <c r="Q16" i="27"/>
  <c r="P16" i="27"/>
  <c r="E16" i="27"/>
  <c r="S15" i="27"/>
  <c r="R15" i="27"/>
  <c r="Q15" i="27"/>
  <c r="P15" i="27"/>
  <c r="E15" i="27"/>
  <c r="T15" i="27"/>
  <c r="U14" i="27"/>
  <c r="T14" i="27"/>
  <c r="S14" i="27"/>
  <c r="R14" i="27"/>
  <c r="Q14" i="27"/>
  <c r="P14" i="27"/>
  <c r="E14" i="27"/>
  <c r="S13" i="27"/>
  <c r="R13" i="27"/>
  <c r="Q13" i="27"/>
  <c r="P13" i="27"/>
  <c r="E13" i="27"/>
  <c r="U13" i="27"/>
  <c r="U12" i="27"/>
  <c r="S12" i="27"/>
  <c r="R12" i="27"/>
  <c r="Q12" i="27"/>
  <c r="P12" i="27"/>
  <c r="E12" i="27"/>
  <c r="T12" i="27"/>
  <c r="S11" i="27"/>
  <c r="R11" i="27"/>
  <c r="Q11" i="27"/>
  <c r="P11" i="27"/>
  <c r="E11" i="27"/>
  <c r="U11" i="27"/>
  <c r="S10" i="27"/>
  <c r="R10" i="27"/>
  <c r="Q10" i="27"/>
  <c r="P10" i="27"/>
  <c r="P9" i="27"/>
  <c r="E10" i="27"/>
  <c r="S9" i="27"/>
  <c r="S58" i="26"/>
  <c r="R58" i="26"/>
  <c r="Q58" i="26"/>
  <c r="P58" i="26"/>
  <c r="E58" i="26"/>
  <c r="T58" i="26"/>
  <c r="S57" i="26"/>
  <c r="R57" i="26"/>
  <c r="Q57" i="26"/>
  <c r="P57" i="26"/>
  <c r="P56" i="26"/>
  <c r="E57" i="26"/>
  <c r="S54" i="26"/>
  <c r="R54" i="26"/>
  <c r="Q54" i="26"/>
  <c r="P54" i="26"/>
  <c r="E54" i="26"/>
  <c r="T54" i="26"/>
  <c r="S53" i="26"/>
  <c r="R53" i="26"/>
  <c r="Q53" i="26"/>
  <c r="P53" i="26"/>
  <c r="E53" i="26"/>
  <c r="U53" i="26"/>
  <c r="S52" i="26"/>
  <c r="R52" i="26"/>
  <c r="Q52" i="26"/>
  <c r="P52" i="26"/>
  <c r="E52" i="26"/>
  <c r="T52" i="26"/>
  <c r="S51" i="26"/>
  <c r="R51" i="26"/>
  <c r="Q51" i="26"/>
  <c r="P51" i="26"/>
  <c r="E51" i="26"/>
  <c r="S50" i="26"/>
  <c r="R50" i="26"/>
  <c r="S49" i="26"/>
  <c r="R49" i="26"/>
  <c r="Q49" i="26"/>
  <c r="P49" i="26"/>
  <c r="E49" i="26"/>
  <c r="S48" i="26"/>
  <c r="R48" i="26"/>
  <c r="Q48" i="26"/>
  <c r="P48" i="26"/>
  <c r="E48" i="26"/>
  <c r="T48" i="26"/>
  <c r="S47" i="26"/>
  <c r="R47" i="26"/>
  <c r="Q47" i="26"/>
  <c r="P47" i="26"/>
  <c r="E47" i="26"/>
  <c r="T47" i="26"/>
  <c r="T46" i="26"/>
  <c r="S46" i="26"/>
  <c r="R46" i="26"/>
  <c r="Q46" i="26"/>
  <c r="P46" i="26"/>
  <c r="E46" i="26"/>
  <c r="U46" i="26"/>
  <c r="S45" i="26"/>
  <c r="R45" i="26"/>
  <c r="Q45" i="26"/>
  <c r="P45" i="26"/>
  <c r="E45" i="26"/>
  <c r="S44" i="26"/>
  <c r="R44" i="26"/>
  <c r="Q44" i="26"/>
  <c r="P44" i="26"/>
  <c r="E44" i="26"/>
  <c r="T44" i="26"/>
  <c r="U43" i="26"/>
  <c r="S43" i="26"/>
  <c r="R43" i="26"/>
  <c r="Q43" i="26"/>
  <c r="P43" i="26"/>
  <c r="E43" i="26"/>
  <c r="T43" i="26"/>
  <c r="S42" i="26"/>
  <c r="R42" i="26"/>
  <c r="Q42" i="26"/>
  <c r="P42" i="26"/>
  <c r="E42" i="26"/>
  <c r="S41" i="26"/>
  <c r="R41" i="26"/>
  <c r="Q41" i="26"/>
  <c r="P41" i="26"/>
  <c r="P40" i="26"/>
  <c r="E41" i="26"/>
  <c r="E40" i="26"/>
  <c r="S40" i="26"/>
  <c r="S39" i="26"/>
  <c r="S38" i="26"/>
  <c r="R38" i="26"/>
  <c r="Q38" i="26"/>
  <c r="U38" i="26"/>
  <c r="P38" i="26"/>
  <c r="E38" i="26"/>
  <c r="S37" i="26"/>
  <c r="R37" i="26"/>
  <c r="Q37" i="26"/>
  <c r="P37" i="26"/>
  <c r="E37" i="26"/>
  <c r="S36" i="26"/>
  <c r="R36" i="26"/>
  <c r="Q36" i="26"/>
  <c r="P36" i="26"/>
  <c r="E36" i="26"/>
  <c r="T36" i="26"/>
  <c r="S35" i="26"/>
  <c r="R35" i="26"/>
  <c r="Q35" i="26"/>
  <c r="P35" i="26"/>
  <c r="E35" i="26"/>
  <c r="T35" i="26"/>
  <c r="U34" i="26"/>
  <c r="S34" i="26"/>
  <c r="R34" i="26"/>
  <c r="Q34" i="26"/>
  <c r="P34" i="26"/>
  <c r="E34" i="26"/>
  <c r="T34" i="26"/>
  <c r="S33" i="26"/>
  <c r="R33" i="26"/>
  <c r="Q33" i="26"/>
  <c r="P33" i="26"/>
  <c r="E33" i="26"/>
  <c r="S32" i="26"/>
  <c r="R32" i="26"/>
  <c r="Q32" i="26"/>
  <c r="P32" i="26"/>
  <c r="E32" i="26"/>
  <c r="T32" i="26"/>
  <c r="S31" i="26"/>
  <c r="R31" i="26"/>
  <c r="Q31" i="26"/>
  <c r="P31" i="26"/>
  <c r="E31" i="26"/>
  <c r="T31" i="26"/>
  <c r="U30" i="26"/>
  <c r="S30" i="26"/>
  <c r="R30" i="26"/>
  <c r="Q30" i="26"/>
  <c r="P30" i="26"/>
  <c r="E30" i="26"/>
  <c r="T30" i="26"/>
  <c r="S29" i="26"/>
  <c r="R29" i="26"/>
  <c r="Q29" i="26"/>
  <c r="P29" i="26"/>
  <c r="E29" i="26"/>
  <c r="S28" i="26"/>
  <c r="R28" i="26"/>
  <c r="Q28" i="26"/>
  <c r="P28" i="26"/>
  <c r="E28" i="26"/>
  <c r="T28" i="26"/>
  <c r="S27" i="26"/>
  <c r="R27" i="26"/>
  <c r="Q27" i="26"/>
  <c r="U27" i="26"/>
  <c r="P27" i="26"/>
  <c r="T27" i="26"/>
  <c r="E27" i="26"/>
  <c r="S26" i="26"/>
  <c r="R26" i="26"/>
  <c r="Q26" i="26"/>
  <c r="P26" i="26"/>
  <c r="E26" i="26"/>
  <c r="U26" i="26"/>
  <c r="S25" i="26"/>
  <c r="R25" i="26"/>
  <c r="Q25" i="26"/>
  <c r="Q24" i="26"/>
  <c r="P25" i="26"/>
  <c r="P24" i="26"/>
  <c r="E25" i="26"/>
  <c r="S23" i="26"/>
  <c r="R23" i="26"/>
  <c r="Q23" i="26"/>
  <c r="P23" i="26"/>
  <c r="E23" i="26"/>
  <c r="U23" i="26"/>
  <c r="U22" i="26"/>
  <c r="S22" i="26"/>
  <c r="R22" i="26"/>
  <c r="Q22" i="26"/>
  <c r="P22" i="26"/>
  <c r="E22" i="26"/>
  <c r="T22" i="26"/>
  <c r="S21" i="26"/>
  <c r="R21" i="26"/>
  <c r="Q21" i="26"/>
  <c r="P21" i="26"/>
  <c r="E21" i="26"/>
  <c r="S20" i="26"/>
  <c r="R20" i="26"/>
  <c r="Q20" i="26"/>
  <c r="P20" i="26"/>
  <c r="E20" i="26"/>
  <c r="T20" i="26"/>
  <c r="S19" i="26"/>
  <c r="R19" i="26"/>
  <c r="Q19" i="26"/>
  <c r="P19" i="26"/>
  <c r="E19" i="26"/>
  <c r="T19" i="26"/>
  <c r="U18" i="26"/>
  <c r="S18" i="26"/>
  <c r="R18" i="26"/>
  <c r="Q18" i="26"/>
  <c r="P18" i="26"/>
  <c r="E18" i="26"/>
  <c r="T18" i="26"/>
  <c r="S17" i="26"/>
  <c r="R17" i="26"/>
  <c r="Q17" i="26"/>
  <c r="P17" i="26"/>
  <c r="E17" i="26"/>
  <c r="S16" i="26"/>
  <c r="R16" i="26"/>
  <c r="Q16" i="26"/>
  <c r="P16" i="26"/>
  <c r="E16" i="26"/>
  <c r="T16" i="26"/>
  <c r="S15" i="26"/>
  <c r="R15" i="26"/>
  <c r="Q15" i="26"/>
  <c r="P15" i="26"/>
  <c r="E15" i="26"/>
  <c r="T15" i="26"/>
  <c r="U14" i="26"/>
  <c r="S14" i="26"/>
  <c r="R14" i="26"/>
  <c r="Q14" i="26"/>
  <c r="P14" i="26"/>
  <c r="E14" i="26"/>
  <c r="T14" i="26"/>
  <c r="S13" i="26"/>
  <c r="R13" i="26"/>
  <c r="Q13" i="26"/>
  <c r="P13" i="26"/>
  <c r="E13" i="26"/>
  <c r="S12" i="26"/>
  <c r="R12" i="26"/>
  <c r="Q12" i="26"/>
  <c r="P12" i="26"/>
  <c r="E12" i="26"/>
  <c r="T12" i="26"/>
  <c r="S11" i="26"/>
  <c r="R11" i="26"/>
  <c r="Q11" i="26"/>
  <c r="P11" i="26"/>
  <c r="E11" i="26"/>
  <c r="T11" i="26"/>
  <c r="S10" i="26"/>
  <c r="R10" i="26"/>
  <c r="Q10" i="26"/>
  <c r="P10" i="26"/>
  <c r="E10" i="26"/>
  <c r="E9" i="26"/>
  <c r="S9" i="26"/>
  <c r="U58" i="25"/>
  <c r="T58" i="25"/>
  <c r="S58" i="25"/>
  <c r="R58" i="25"/>
  <c r="Q58" i="25"/>
  <c r="P58" i="25"/>
  <c r="E58" i="25"/>
  <c r="S57" i="25"/>
  <c r="R57" i="25"/>
  <c r="Q57" i="25"/>
  <c r="Q56" i="25"/>
  <c r="P57" i="25"/>
  <c r="E57" i="25"/>
  <c r="E56" i="25"/>
  <c r="S56" i="25"/>
  <c r="T56" i="25"/>
  <c r="U54" i="25"/>
  <c r="T54" i="25"/>
  <c r="S54" i="25"/>
  <c r="R54" i="25"/>
  <c r="Q54" i="25"/>
  <c r="P54" i="25"/>
  <c r="E54" i="25"/>
  <c r="S53" i="25"/>
  <c r="R53" i="25"/>
  <c r="Q53" i="25"/>
  <c r="P53" i="25"/>
  <c r="E53" i="25"/>
  <c r="S52" i="25"/>
  <c r="R52" i="25"/>
  <c r="Q52" i="25"/>
  <c r="P52" i="25"/>
  <c r="E52" i="25"/>
  <c r="T52" i="25"/>
  <c r="U51" i="25"/>
  <c r="S51" i="25"/>
  <c r="R51" i="25"/>
  <c r="Q51" i="25"/>
  <c r="Q50" i="25"/>
  <c r="P51" i="25"/>
  <c r="E51" i="25"/>
  <c r="T51" i="25"/>
  <c r="S50" i="25"/>
  <c r="R50" i="25"/>
  <c r="S49" i="25"/>
  <c r="R49" i="25"/>
  <c r="Q49" i="25"/>
  <c r="P49" i="25"/>
  <c r="E49" i="25"/>
  <c r="S48" i="25"/>
  <c r="R48" i="25"/>
  <c r="Q48" i="25"/>
  <c r="P48" i="25"/>
  <c r="E48" i="25"/>
  <c r="T48" i="25"/>
  <c r="S47" i="25"/>
  <c r="R47" i="25"/>
  <c r="Q47" i="25"/>
  <c r="P47" i="25"/>
  <c r="E47" i="25"/>
  <c r="T47" i="25"/>
  <c r="U46" i="25"/>
  <c r="S46" i="25"/>
  <c r="R46" i="25"/>
  <c r="Q46" i="25"/>
  <c r="P46" i="25"/>
  <c r="E46" i="25"/>
  <c r="T46" i="25"/>
  <c r="S45" i="25"/>
  <c r="R45" i="25"/>
  <c r="Q45" i="25"/>
  <c r="P45" i="25"/>
  <c r="E45" i="25"/>
  <c r="S44" i="25"/>
  <c r="R44" i="25"/>
  <c r="Q44" i="25"/>
  <c r="P44" i="25"/>
  <c r="E44" i="25"/>
  <c r="T44" i="25"/>
  <c r="S43" i="25"/>
  <c r="R43" i="25"/>
  <c r="Q43" i="25"/>
  <c r="P43" i="25"/>
  <c r="E43" i="25"/>
  <c r="T43" i="25"/>
  <c r="U42" i="25"/>
  <c r="S42" i="25"/>
  <c r="R42" i="25"/>
  <c r="Q42" i="25"/>
  <c r="P42" i="25"/>
  <c r="E42" i="25"/>
  <c r="T42" i="25"/>
  <c r="S41" i="25"/>
  <c r="R41" i="25"/>
  <c r="Q41" i="25"/>
  <c r="P41" i="25"/>
  <c r="E41" i="25"/>
  <c r="S40" i="25"/>
  <c r="S39" i="25"/>
  <c r="S38" i="25"/>
  <c r="R38" i="25"/>
  <c r="Q38" i="25"/>
  <c r="P38" i="25"/>
  <c r="E38" i="25"/>
  <c r="T38" i="25"/>
  <c r="S37" i="25"/>
  <c r="R37" i="25"/>
  <c r="Q37" i="25"/>
  <c r="P37" i="25"/>
  <c r="E37" i="25"/>
  <c r="S36" i="25"/>
  <c r="R36" i="25"/>
  <c r="Q36" i="25"/>
  <c r="P36" i="25"/>
  <c r="E36" i="25"/>
  <c r="T36" i="25"/>
  <c r="S35" i="25"/>
  <c r="R35" i="25"/>
  <c r="Q35" i="25"/>
  <c r="P35" i="25"/>
  <c r="E35" i="25"/>
  <c r="U35" i="25"/>
  <c r="S34" i="25"/>
  <c r="R34" i="25"/>
  <c r="Q34" i="25"/>
  <c r="P34" i="25"/>
  <c r="E34" i="25"/>
  <c r="T34" i="25"/>
  <c r="S33" i="25"/>
  <c r="R33" i="25"/>
  <c r="Q33" i="25"/>
  <c r="P33" i="25"/>
  <c r="E33" i="25"/>
  <c r="S32" i="25"/>
  <c r="R32" i="25"/>
  <c r="Q32" i="25"/>
  <c r="P32" i="25"/>
  <c r="E32" i="25"/>
  <c r="T32" i="25"/>
  <c r="S31" i="25"/>
  <c r="R31" i="25"/>
  <c r="Q31" i="25"/>
  <c r="P31" i="25"/>
  <c r="E31" i="25"/>
  <c r="U31" i="25"/>
  <c r="S30" i="25"/>
  <c r="R30" i="25"/>
  <c r="Q30" i="25"/>
  <c r="P30" i="25"/>
  <c r="E30" i="25"/>
  <c r="T30" i="25"/>
  <c r="S29" i="25"/>
  <c r="R29" i="25"/>
  <c r="Q29" i="25"/>
  <c r="P29" i="25"/>
  <c r="E29" i="25"/>
  <c r="S28" i="25"/>
  <c r="R28" i="25"/>
  <c r="Q28" i="25"/>
  <c r="P28" i="25"/>
  <c r="E28" i="25"/>
  <c r="T28" i="25"/>
  <c r="S27" i="25"/>
  <c r="R27" i="25"/>
  <c r="Q27" i="25"/>
  <c r="P27" i="25"/>
  <c r="E27" i="25"/>
  <c r="U27" i="25"/>
  <c r="U26" i="25"/>
  <c r="S26" i="25"/>
  <c r="R26" i="25"/>
  <c r="Q26" i="25"/>
  <c r="P26" i="25"/>
  <c r="E26" i="25"/>
  <c r="T26" i="25"/>
  <c r="S25" i="25"/>
  <c r="R25" i="25"/>
  <c r="Q25" i="25"/>
  <c r="P25" i="25"/>
  <c r="E25" i="25"/>
  <c r="E24" i="25"/>
  <c r="S24" i="25"/>
  <c r="S23" i="25"/>
  <c r="R23" i="25"/>
  <c r="Q23" i="25"/>
  <c r="U23" i="25"/>
  <c r="P23" i="25"/>
  <c r="T23" i="25"/>
  <c r="E23" i="25"/>
  <c r="S22" i="25"/>
  <c r="R22" i="25"/>
  <c r="Q22" i="25"/>
  <c r="P22" i="25"/>
  <c r="E22" i="25"/>
  <c r="U22" i="25"/>
  <c r="S21" i="25"/>
  <c r="R21" i="25"/>
  <c r="Q21" i="25"/>
  <c r="P21" i="25"/>
  <c r="E21" i="25"/>
  <c r="S20" i="25"/>
  <c r="R20" i="25"/>
  <c r="Q20" i="25"/>
  <c r="P20" i="25"/>
  <c r="E20" i="25"/>
  <c r="T20" i="25"/>
  <c r="U19" i="25"/>
  <c r="T19" i="25"/>
  <c r="S19" i="25"/>
  <c r="R19" i="25"/>
  <c r="Q19" i="25"/>
  <c r="P19" i="25"/>
  <c r="E19" i="25"/>
  <c r="S18" i="25"/>
  <c r="R18" i="25"/>
  <c r="Q18" i="25"/>
  <c r="P18" i="25"/>
  <c r="E18" i="25"/>
  <c r="U18" i="25"/>
  <c r="S17" i="25"/>
  <c r="R17" i="25"/>
  <c r="Q17" i="25"/>
  <c r="P17" i="25"/>
  <c r="E17" i="25"/>
  <c r="S16" i="25"/>
  <c r="R16" i="25"/>
  <c r="Q16" i="25"/>
  <c r="P16" i="25"/>
  <c r="E16" i="25"/>
  <c r="T16" i="25"/>
  <c r="U15" i="25"/>
  <c r="T15" i="25"/>
  <c r="S15" i="25"/>
  <c r="R15" i="25"/>
  <c r="Q15" i="25"/>
  <c r="P15" i="25"/>
  <c r="E15" i="25"/>
  <c r="S14" i="25"/>
  <c r="R14" i="25"/>
  <c r="Q14" i="25"/>
  <c r="P14" i="25"/>
  <c r="E14" i="25"/>
  <c r="U14" i="25"/>
  <c r="S13" i="25"/>
  <c r="R13" i="25"/>
  <c r="Q13" i="25"/>
  <c r="P13" i="25"/>
  <c r="E13" i="25"/>
  <c r="S12" i="25"/>
  <c r="R12" i="25"/>
  <c r="Q12" i="25"/>
  <c r="P12" i="25"/>
  <c r="E12" i="25"/>
  <c r="T12" i="25"/>
  <c r="U11" i="25"/>
  <c r="T11" i="25"/>
  <c r="S11" i="25"/>
  <c r="R11" i="25"/>
  <c r="Q11" i="25"/>
  <c r="P11" i="25"/>
  <c r="E11" i="25"/>
  <c r="S10" i="25"/>
  <c r="R10" i="25"/>
  <c r="Q10" i="25"/>
  <c r="P10" i="25"/>
  <c r="E10" i="25"/>
  <c r="S9" i="25"/>
  <c r="U58" i="24"/>
  <c r="S58" i="24"/>
  <c r="R58" i="24"/>
  <c r="Q58" i="24"/>
  <c r="P58" i="24"/>
  <c r="E58" i="24"/>
  <c r="T58" i="24"/>
  <c r="S57" i="24"/>
  <c r="R57" i="24"/>
  <c r="Q57" i="24"/>
  <c r="P57" i="24"/>
  <c r="P56" i="24"/>
  <c r="E57" i="24"/>
  <c r="E56" i="24"/>
  <c r="T56" i="24"/>
  <c r="S56" i="24"/>
  <c r="U54" i="24"/>
  <c r="S54" i="24"/>
  <c r="R54" i="24"/>
  <c r="Q54" i="24"/>
  <c r="P54" i="24"/>
  <c r="E54" i="24"/>
  <c r="T54" i="24"/>
  <c r="S53" i="24"/>
  <c r="R53" i="24"/>
  <c r="Q53" i="24"/>
  <c r="P53" i="24"/>
  <c r="E53" i="24"/>
  <c r="S52" i="24"/>
  <c r="R52" i="24"/>
  <c r="Q52" i="24"/>
  <c r="P52" i="24"/>
  <c r="E52" i="24"/>
  <c r="T52" i="24"/>
  <c r="S51" i="24"/>
  <c r="R51" i="24"/>
  <c r="Q51" i="24"/>
  <c r="P51" i="24"/>
  <c r="E51" i="24"/>
  <c r="E50" i="24"/>
  <c r="S50" i="24"/>
  <c r="R50" i="24"/>
  <c r="S49" i="24"/>
  <c r="R49" i="24"/>
  <c r="Q49" i="24"/>
  <c r="P49" i="24"/>
  <c r="E49" i="24"/>
  <c r="S48" i="24"/>
  <c r="R48" i="24"/>
  <c r="Q48" i="24"/>
  <c r="P48" i="24"/>
  <c r="E48" i="24"/>
  <c r="T48" i="24"/>
  <c r="S47" i="24"/>
  <c r="R47" i="24"/>
  <c r="Q47" i="24"/>
  <c r="P47" i="24"/>
  <c r="E47" i="24"/>
  <c r="U47" i="24"/>
  <c r="S46" i="24"/>
  <c r="R46" i="24"/>
  <c r="Q46" i="24"/>
  <c r="P46" i="24"/>
  <c r="E46" i="24"/>
  <c r="T46" i="24"/>
  <c r="S45" i="24"/>
  <c r="R45" i="24"/>
  <c r="Q45" i="24"/>
  <c r="P45" i="24"/>
  <c r="E45" i="24"/>
  <c r="S44" i="24"/>
  <c r="R44" i="24"/>
  <c r="Q44" i="24"/>
  <c r="P44" i="24"/>
  <c r="E44" i="24"/>
  <c r="T44" i="24"/>
  <c r="S43" i="24"/>
  <c r="R43" i="24"/>
  <c r="Q43" i="24"/>
  <c r="P43" i="24"/>
  <c r="E43" i="24"/>
  <c r="U43" i="24"/>
  <c r="S42" i="24"/>
  <c r="R42" i="24"/>
  <c r="Q42" i="24"/>
  <c r="U42" i="24"/>
  <c r="P42" i="24"/>
  <c r="T42" i="24"/>
  <c r="E42" i="24"/>
  <c r="S41" i="24"/>
  <c r="R41" i="24"/>
  <c r="Q41" i="24"/>
  <c r="Q40" i="24"/>
  <c r="P41" i="24"/>
  <c r="E41" i="24"/>
  <c r="S40" i="24"/>
  <c r="S39" i="24"/>
  <c r="U38" i="24"/>
  <c r="S38" i="24"/>
  <c r="R38" i="24"/>
  <c r="Q38" i="24"/>
  <c r="P38" i="24"/>
  <c r="E38" i="24"/>
  <c r="T38" i="24"/>
  <c r="S37" i="24"/>
  <c r="R37" i="24"/>
  <c r="Q37" i="24"/>
  <c r="P37" i="24"/>
  <c r="E37" i="24"/>
  <c r="S36" i="24"/>
  <c r="R36" i="24"/>
  <c r="Q36" i="24"/>
  <c r="P36" i="24"/>
  <c r="E36" i="24"/>
  <c r="T36" i="24"/>
  <c r="S35" i="24"/>
  <c r="R35" i="24"/>
  <c r="Q35" i="24"/>
  <c r="P35" i="24"/>
  <c r="E35" i="24"/>
  <c r="T35" i="24"/>
  <c r="U34" i="24"/>
  <c r="S34" i="24"/>
  <c r="R34" i="24"/>
  <c r="Q34" i="24"/>
  <c r="P34" i="24"/>
  <c r="E34" i="24"/>
  <c r="T34" i="24"/>
  <c r="S33" i="24"/>
  <c r="R33" i="24"/>
  <c r="Q33" i="24"/>
  <c r="P33" i="24"/>
  <c r="E33" i="24"/>
  <c r="S32" i="24"/>
  <c r="R32" i="24"/>
  <c r="Q32" i="24"/>
  <c r="P32" i="24"/>
  <c r="E32" i="24"/>
  <c r="T32" i="24"/>
  <c r="S31" i="24"/>
  <c r="R31" i="24"/>
  <c r="Q31" i="24"/>
  <c r="P31" i="24"/>
  <c r="E31" i="24"/>
  <c r="T31" i="24"/>
  <c r="U30" i="24"/>
  <c r="S30" i="24"/>
  <c r="R30" i="24"/>
  <c r="Q30" i="24"/>
  <c r="P30" i="24"/>
  <c r="E30" i="24"/>
  <c r="T30" i="24"/>
  <c r="S29" i="24"/>
  <c r="R29" i="24"/>
  <c r="Q29" i="24"/>
  <c r="P29" i="24"/>
  <c r="E29" i="24"/>
  <c r="S28" i="24"/>
  <c r="R28" i="24"/>
  <c r="Q28" i="24"/>
  <c r="P28" i="24"/>
  <c r="E28" i="24"/>
  <c r="T28" i="24"/>
  <c r="S27" i="24"/>
  <c r="R27" i="24"/>
  <c r="Q27" i="24"/>
  <c r="P27" i="24"/>
  <c r="E27" i="24"/>
  <c r="U27" i="24"/>
  <c r="U26" i="24"/>
  <c r="T26" i="24"/>
  <c r="S26" i="24"/>
  <c r="R26" i="24"/>
  <c r="Q26" i="24"/>
  <c r="P26" i="24"/>
  <c r="E26" i="24"/>
  <c r="S25" i="24"/>
  <c r="R25" i="24"/>
  <c r="Q25" i="24"/>
  <c r="Q24" i="24"/>
  <c r="P25" i="24"/>
  <c r="E25" i="24"/>
  <c r="S24" i="24"/>
  <c r="S23" i="24"/>
  <c r="R23" i="24"/>
  <c r="Q23" i="24"/>
  <c r="P23" i="24"/>
  <c r="E23" i="24"/>
  <c r="S22" i="24"/>
  <c r="R22" i="24"/>
  <c r="Q22" i="24"/>
  <c r="P22" i="24"/>
  <c r="E22" i="24"/>
  <c r="T22" i="24"/>
  <c r="S21" i="24"/>
  <c r="R21" i="24"/>
  <c r="Q21" i="24"/>
  <c r="P21" i="24"/>
  <c r="E21" i="24"/>
  <c r="S20" i="24"/>
  <c r="R20" i="24"/>
  <c r="Q20" i="24"/>
  <c r="P20" i="24"/>
  <c r="E20" i="24"/>
  <c r="T20" i="24"/>
  <c r="S19" i="24"/>
  <c r="R19" i="24"/>
  <c r="Q19" i="24"/>
  <c r="P19" i="24"/>
  <c r="E19" i="24"/>
  <c r="U19" i="24"/>
  <c r="S18" i="24"/>
  <c r="R18" i="24"/>
  <c r="Q18" i="24"/>
  <c r="P18" i="24"/>
  <c r="E18" i="24"/>
  <c r="T18" i="24"/>
  <c r="S17" i="24"/>
  <c r="R17" i="24"/>
  <c r="Q17" i="24"/>
  <c r="P17" i="24"/>
  <c r="E17" i="24"/>
  <c r="S16" i="24"/>
  <c r="R16" i="24"/>
  <c r="Q16" i="24"/>
  <c r="P16" i="24"/>
  <c r="E16" i="24"/>
  <c r="T16" i="24"/>
  <c r="S15" i="24"/>
  <c r="R15" i="24"/>
  <c r="Q15" i="24"/>
  <c r="P15" i="24"/>
  <c r="E15" i="24"/>
  <c r="U15" i="24"/>
  <c r="S14" i="24"/>
  <c r="R14" i="24"/>
  <c r="Q14" i="24"/>
  <c r="P14" i="24"/>
  <c r="E14" i="24"/>
  <c r="T14" i="24"/>
  <c r="S13" i="24"/>
  <c r="R13" i="24"/>
  <c r="Q13" i="24"/>
  <c r="P13" i="24"/>
  <c r="E13" i="24"/>
  <c r="S12" i="24"/>
  <c r="R12" i="24"/>
  <c r="Q12" i="24"/>
  <c r="P12" i="24"/>
  <c r="E12" i="24"/>
  <c r="T12" i="24"/>
  <c r="S11" i="24"/>
  <c r="R11" i="24"/>
  <c r="Q11" i="24"/>
  <c r="P11" i="24"/>
  <c r="E11" i="24"/>
  <c r="U11" i="24"/>
  <c r="S10" i="24"/>
  <c r="R10" i="24"/>
  <c r="Q10" i="24"/>
  <c r="P10" i="24"/>
  <c r="E10" i="24"/>
  <c r="S9" i="24"/>
  <c r="U58" i="23"/>
  <c r="T58" i="23"/>
  <c r="S58" i="23"/>
  <c r="R58" i="23"/>
  <c r="Q58" i="23"/>
  <c r="P58" i="23"/>
  <c r="E58" i="23"/>
  <c r="S57" i="23"/>
  <c r="R57" i="23"/>
  <c r="Q57" i="23"/>
  <c r="Q56" i="23"/>
  <c r="P57" i="23"/>
  <c r="E57" i="23"/>
  <c r="E56" i="23"/>
  <c r="R56" i="23"/>
  <c r="T56" i="23"/>
  <c r="S54" i="23"/>
  <c r="R54" i="23"/>
  <c r="Q54" i="23"/>
  <c r="P54" i="23"/>
  <c r="E54" i="23"/>
  <c r="T54" i="23"/>
  <c r="S53" i="23"/>
  <c r="R53" i="23"/>
  <c r="Q53" i="23"/>
  <c r="P53" i="23"/>
  <c r="E53" i="23"/>
  <c r="S52" i="23"/>
  <c r="R52" i="23"/>
  <c r="Q52" i="23"/>
  <c r="P52" i="23"/>
  <c r="E52" i="23"/>
  <c r="T52" i="23"/>
  <c r="S51" i="23"/>
  <c r="R51" i="23"/>
  <c r="Q51" i="23"/>
  <c r="P51" i="23"/>
  <c r="P50" i="23"/>
  <c r="E51" i="23"/>
  <c r="E50" i="23"/>
  <c r="T50" i="23"/>
  <c r="S50" i="23"/>
  <c r="R50" i="23"/>
  <c r="S49" i="23"/>
  <c r="R49" i="23"/>
  <c r="Q49" i="23"/>
  <c r="P49" i="23"/>
  <c r="E49" i="23"/>
  <c r="S48" i="23"/>
  <c r="R48" i="23"/>
  <c r="Q48" i="23"/>
  <c r="P48" i="23"/>
  <c r="E48" i="23"/>
  <c r="T48" i="23"/>
  <c r="U47" i="23"/>
  <c r="T47" i="23"/>
  <c r="S47" i="23"/>
  <c r="R47" i="23"/>
  <c r="Q47" i="23"/>
  <c r="P47" i="23"/>
  <c r="E47" i="23"/>
  <c r="S46" i="23"/>
  <c r="R46" i="23"/>
  <c r="Q46" i="23"/>
  <c r="P46" i="23"/>
  <c r="E46" i="23"/>
  <c r="U46" i="23"/>
  <c r="S45" i="23"/>
  <c r="R45" i="23"/>
  <c r="Q45" i="23"/>
  <c r="P45" i="23"/>
  <c r="E45" i="23"/>
  <c r="S44" i="23"/>
  <c r="R44" i="23"/>
  <c r="Q44" i="23"/>
  <c r="P44" i="23"/>
  <c r="E44" i="23"/>
  <c r="T44" i="23"/>
  <c r="U43" i="23"/>
  <c r="T43" i="23"/>
  <c r="S43" i="23"/>
  <c r="R43" i="23"/>
  <c r="Q43" i="23"/>
  <c r="P43" i="23"/>
  <c r="E43" i="23"/>
  <c r="S42" i="23"/>
  <c r="R42" i="23"/>
  <c r="Q42" i="23"/>
  <c r="P42" i="23"/>
  <c r="E42" i="23"/>
  <c r="U42" i="23"/>
  <c r="S41" i="23"/>
  <c r="R41" i="23"/>
  <c r="Q41" i="23"/>
  <c r="Q40" i="23"/>
  <c r="P41" i="23"/>
  <c r="P40" i="23"/>
  <c r="P39" i="23"/>
  <c r="E41" i="23"/>
  <c r="S40" i="23"/>
  <c r="R40" i="23"/>
  <c r="S39" i="23"/>
  <c r="R39" i="23"/>
  <c r="S38" i="23"/>
  <c r="R38" i="23"/>
  <c r="Q38" i="23"/>
  <c r="P38" i="23"/>
  <c r="E38" i="23"/>
  <c r="T38" i="23"/>
  <c r="S37" i="23"/>
  <c r="R37" i="23"/>
  <c r="Q37" i="23"/>
  <c r="P37" i="23"/>
  <c r="E37" i="23"/>
  <c r="S36" i="23"/>
  <c r="R36" i="23"/>
  <c r="Q36" i="23"/>
  <c r="P36" i="23"/>
  <c r="E36" i="23"/>
  <c r="T36" i="23"/>
  <c r="S35" i="23"/>
  <c r="R35" i="23"/>
  <c r="Q35" i="23"/>
  <c r="P35" i="23"/>
  <c r="E35" i="23"/>
  <c r="U35" i="23"/>
  <c r="S34" i="23"/>
  <c r="R34" i="23"/>
  <c r="Q34" i="23"/>
  <c r="P34" i="23"/>
  <c r="E34" i="23"/>
  <c r="T34" i="23"/>
  <c r="S33" i="23"/>
  <c r="R33" i="23"/>
  <c r="Q33" i="23"/>
  <c r="P33" i="23"/>
  <c r="E33" i="23"/>
  <c r="S32" i="23"/>
  <c r="R32" i="23"/>
  <c r="Q32" i="23"/>
  <c r="P32" i="23"/>
  <c r="E32" i="23"/>
  <c r="T32" i="23"/>
  <c r="S31" i="23"/>
  <c r="R31" i="23"/>
  <c r="Q31" i="23"/>
  <c r="P31" i="23"/>
  <c r="E31" i="23"/>
  <c r="U31" i="23"/>
  <c r="S30" i="23"/>
  <c r="R30" i="23"/>
  <c r="Q30" i="23"/>
  <c r="P30" i="23"/>
  <c r="E30" i="23"/>
  <c r="T30" i="23"/>
  <c r="S29" i="23"/>
  <c r="R29" i="23"/>
  <c r="Q29" i="23"/>
  <c r="P29" i="23"/>
  <c r="E29" i="23"/>
  <c r="S28" i="23"/>
  <c r="R28" i="23"/>
  <c r="Q28" i="23"/>
  <c r="P28" i="23"/>
  <c r="E28" i="23"/>
  <c r="T28" i="23"/>
  <c r="S27" i="23"/>
  <c r="R27" i="23"/>
  <c r="Q27" i="23"/>
  <c r="U27" i="23"/>
  <c r="P27" i="23"/>
  <c r="E27" i="23"/>
  <c r="U26" i="23"/>
  <c r="T26" i="23"/>
  <c r="S26" i="23"/>
  <c r="R26" i="23"/>
  <c r="Q26" i="23"/>
  <c r="P26" i="23"/>
  <c r="E26" i="23"/>
  <c r="S25" i="23"/>
  <c r="R25" i="23"/>
  <c r="Q25" i="23"/>
  <c r="Q24" i="23"/>
  <c r="P25" i="23"/>
  <c r="E25" i="23"/>
  <c r="S24" i="23"/>
  <c r="U23" i="23"/>
  <c r="S23" i="23"/>
  <c r="R23" i="23"/>
  <c r="Q23" i="23"/>
  <c r="P23" i="23"/>
  <c r="T23" i="23"/>
  <c r="E23" i="23"/>
  <c r="S22" i="23"/>
  <c r="R22" i="23"/>
  <c r="Q22" i="23"/>
  <c r="P22" i="23"/>
  <c r="E22" i="23"/>
  <c r="U22" i="23"/>
  <c r="S21" i="23"/>
  <c r="R21" i="23"/>
  <c r="Q21" i="23"/>
  <c r="P21" i="23"/>
  <c r="E21" i="23"/>
  <c r="S20" i="23"/>
  <c r="R20" i="23"/>
  <c r="Q20" i="23"/>
  <c r="P20" i="23"/>
  <c r="E20" i="23"/>
  <c r="T20" i="23"/>
  <c r="U19" i="23"/>
  <c r="T19" i="23"/>
  <c r="S19" i="23"/>
  <c r="R19" i="23"/>
  <c r="Q19" i="23"/>
  <c r="P19" i="23"/>
  <c r="E19" i="23"/>
  <c r="S18" i="23"/>
  <c r="R18" i="23"/>
  <c r="Q18" i="23"/>
  <c r="P18" i="23"/>
  <c r="E18" i="23"/>
  <c r="U18" i="23"/>
  <c r="S17" i="23"/>
  <c r="R17" i="23"/>
  <c r="Q17" i="23"/>
  <c r="P17" i="23"/>
  <c r="E17" i="23"/>
  <c r="S16" i="23"/>
  <c r="R16" i="23"/>
  <c r="Q16" i="23"/>
  <c r="P16" i="23"/>
  <c r="E16" i="23"/>
  <c r="T16" i="23"/>
  <c r="U15" i="23"/>
  <c r="T15" i="23"/>
  <c r="S15" i="23"/>
  <c r="R15" i="23"/>
  <c r="Q15" i="23"/>
  <c r="P15" i="23"/>
  <c r="E15" i="23"/>
  <c r="S14" i="23"/>
  <c r="R14" i="23"/>
  <c r="Q14" i="23"/>
  <c r="P14" i="23"/>
  <c r="E14" i="23"/>
  <c r="U14" i="23"/>
  <c r="S13" i="23"/>
  <c r="R13" i="23"/>
  <c r="Q13" i="23"/>
  <c r="P13" i="23"/>
  <c r="E13" i="23"/>
  <c r="S12" i="23"/>
  <c r="R12" i="23"/>
  <c r="Q12" i="23"/>
  <c r="P12" i="23"/>
  <c r="E12" i="23"/>
  <c r="T12" i="23"/>
  <c r="U11" i="23"/>
  <c r="T11" i="23"/>
  <c r="S11" i="23"/>
  <c r="R11" i="23"/>
  <c r="Q11" i="23"/>
  <c r="P11" i="23"/>
  <c r="E11" i="23"/>
  <c r="S10" i="23"/>
  <c r="R10" i="23"/>
  <c r="Q10" i="23"/>
  <c r="P10" i="23"/>
  <c r="E10" i="23"/>
  <c r="S9" i="23"/>
  <c r="U58" i="22"/>
  <c r="S58" i="22"/>
  <c r="R58" i="22"/>
  <c r="Q58" i="22"/>
  <c r="P58" i="22"/>
  <c r="E58" i="22"/>
  <c r="T58" i="22"/>
  <c r="S57" i="22"/>
  <c r="R57" i="22"/>
  <c r="Q57" i="22"/>
  <c r="P57" i="22"/>
  <c r="P56" i="22"/>
  <c r="E57" i="22"/>
  <c r="E56" i="22"/>
  <c r="T56" i="22"/>
  <c r="S56" i="22"/>
  <c r="U54" i="22"/>
  <c r="S54" i="22"/>
  <c r="R54" i="22"/>
  <c r="Q54" i="22"/>
  <c r="P54" i="22"/>
  <c r="E54" i="22"/>
  <c r="T54" i="22"/>
  <c r="S53" i="22"/>
  <c r="R53" i="22"/>
  <c r="Q53" i="22"/>
  <c r="P53" i="22"/>
  <c r="E53" i="22"/>
  <c r="S52" i="22"/>
  <c r="R52" i="22"/>
  <c r="Q52" i="22"/>
  <c r="P52" i="22"/>
  <c r="E52" i="22"/>
  <c r="T52" i="22"/>
  <c r="S51" i="22"/>
  <c r="R51" i="22"/>
  <c r="Q51" i="22"/>
  <c r="P51" i="22"/>
  <c r="E51" i="22"/>
  <c r="E50" i="22"/>
  <c r="U50" i="22"/>
  <c r="S50" i="22"/>
  <c r="R50" i="22"/>
  <c r="S49" i="22"/>
  <c r="R49" i="22"/>
  <c r="Q49" i="22"/>
  <c r="P49" i="22"/>
  <c r="E49" i="22"/>
  <c r="S48" i="22"/>
  <c r="R48" i="22"/>
  <c r="Q48" i="22"/>
  <c r="P48" i="22"/>
  <c r="E48" i="22"/>
  <c r="T48" i="22"/>
  <c r="S47" i="22"/>
  <c r="R47" i="22"/>
  <c r="Q47" i="22"/>
  <c r="P47" i="22"/>
  <c r="E47" i="22"/>
  <c r="U47" i="22"/>
  <c r="S46" i="22"/>
  <c r="R46" i="22"/>
  <c r="Q46" i="22"/>
  <c r="P46" i="22"/>
  <c r="E46" i="22"/>
  <c r="T46" i="22"/>
  <c r="S45" i="22"/>
  <c r="R45" i="22"/>
  <c r="Q45" i="22"/>
  <c r="P45" i="22"/>
  <c r="E45" i="22"/>
  <c r="S44" i="22"/>
  <c r="R44" i="22"/>
  <c r="Q44" i="22"/>
  <c r="P44" i="22"/>
  <c r="E44" i="22"/>
  <c r="T44" i="22"/>
  <c r="S43" i="22"/>
  <c r="R43" i="22"/>
  <c r="Q43" i="22"/>
  <c r="P43" i="22"/>
  <c r="E43" i="22"/>
  <c r="U43" i="22"/>
  <c r="S42" i="22"/>
  <c r="R42" i="22"/>
  <c r="Q42" i="22"/>
  <c r="U42" i="22"/>
  <c r="P42" i="22"/>
  <c r="T42" i="22"/>
  <c r="E42" i="22"/>
  <c r="S41" i="22"/>
  <c r="R41" i="22"/>
  <c r="Q41" i="22"/>
  <c r="Q40" i="22"/>
  <c r="P41" i="22"/>
  <c r="E41" i="22"/>
  <c r="S40" i="22"/>
  <c r="R40" i="22"/>
  <c r="S39" i="22"/>
  <c r="R39" i="22"/>
  <c r="S38" i="22"/>
  <c r="R38" i="22"/>
  <c r="Q38" i="22"/>
  <c r="P38" i="22"/>
  <c r="E38" i="22"/>
  <c r="U38" i="22"/>
  <c r="S37" i="22"/>
  <c r="R37" i="22"/>
  <c r="Q37" i="22"/>
  <c r="P37" i="22"/>
  <c r="E37" i="22"/>
  <c r="S36" i="22"/>
  <c r="R36" i="22"/>
  <c r="Q36" i="22"/>
  <c r="P36" i="22"/>
  <c r="E36" i="22"/>
  <c r="T36" i="22"/>
  <c r="U35" i="22"/>
  <c r="T35" i="22"/>
  <c r="S35" i="22"/>
  <c r="R35" i="22"/>
  <c r="Q35" i="22"/>
  <c r="P35" i="22"/>
  <c r="E35" i="22"/>
  <c r="S34" i="22"/>
  <c r="R34" i="22"/>
  <c r="Q34" i="22"/>
  <c r="P34" i="22"/>
  <c r="E34" i="22"/>
  <c r="U34" i="22"/>
  <c r="S33" i="22"/>
  <c r="R33" i="22"/>
  <c r="Q33" i="22"/>
  <c r="P33" i="22"/>
  <c r="E33" i="22"/>
  <c r="S32" i="22"/>
  <c r="R32" i="22"/>
  <c r="Q32" i="22"/>
  <c r="P32" i="22"/>
  <c r="E32" i="22"/>
  <c r="T32" i="22"/>
  <c r="U31" i="22"/>
  <c r="T31" i="22"/>
  <c r="S31" i="22"/>
  <c r="R31" i="22"/>
  <c r="Q31" i="22"/>
  <c r="P31" i="22"/>
  <c r="E31" i="22"/>
  <c r="S30" i="22"/>
  <c r="R30" i="22"/>
  <c r="Q30" i="22"/>
  <c r="P30" i="22"/>
  <c r="E30" i="22"/>
  <c r="U30" i="22"/>
  <c r="S29" i="22"/>
  <c r="R29" i="22"/>
  <c r="Q29" i="22"/>
  <c r="P29" i="22"/>
  <c r="E29" i="22"/>
  <c r="S28" i="22"/>
  <c r="R28" i="22"/>
  <c r="Q28" i="22"/>
  <c r="P28" i="22"/>
  <c r="E28" i="22"/>
  <c r="T28" i="22"/>
  <c r="S27" i="22"/>
  <c r="R27" i="22"/>
  <c r="Q27" i="22"/>
  <c r="P27" i="22"/>
  <c r="E27" i="22"/>
  <c r="U26" i="22"/>
  <c r="S26" i="22"/>
  <c r="R26" i="22"/>
  <c r="Q26" i="22"/>
  <c r="P26" i="22"/>
  <c r="E26" i="22"/>
  <c r="T26" i="22"/>
  <c r="S25" i="22"/>
  <c r="R25" i="22"/>
  <c r="Q25" i="22"/>
  <c r="P25" i="22"/>
  <c r="E25" i="22"/>
  <c r="E24" i="22"/>
  <c r="S24" i="22"/>
  <c r="S23" i="22"/>
  <c r="R23" i="22"/>
  <c r="Q23" i="22"/>
  <c r="P23" i="22"/>
  <c r="E23" i="22"/>
  <c r="U23" i="22"/>
  <c r="U22" i="22"/>
  <c r="T22" i="22"/>
  <c r="S22" i="22"/>
  <c r="R22" i="22"/>
  <c r="Q22" i="22"/>
  <c r="P22" i="22"/>
  <c r="E22" i="22"/>
  <c r="S21" i="22"/>
  <c r="R21" i="22"/>
  <c r="Q21" i="22"/>
  <c r="P21" i="22"/>
  <c r="E21" i="22"/>
  <c r="S20" i="22"/>
  <c r="R20" i="22"/>
  <c r="Q20" i="22"/>
  <c r="P20" i="22"/>
  <c r="E20" i="22"/>
  <c r="T20" i="22"/>
  <c r="U19" i="22"/>
  <c r="S19" i="22"/>
  <c r="R19" i="22"/>
  <c r="Q19" i="22"/>
  <c r="P19" i="22"/>
  <c r="E19" i="22"/>
  <c r="T19" i="22"/>
  <c r="U18" i="22"/>
  <c r="T18" i="22"/>
  <c r="S18" i="22"/>
  <c r="R18" i="22"/>
  <c r="Q18" i="22"/>
  <c r="P18" i="22"/>
  <c r="E18" i="22"/>
  <c r="S17" i="22"/>
  <c r="R17" i="22"/>
  <c r="Q17" i="22"/>
  <c r="P17" i="22"/>
  <c r="E17" i="22"/>
  <c r="S16" i="22"/>
  <c r="R16" i="22"/>
  <c r="Q16" i="22"/>
  <c r="P16" i="22"/>
  <c r="E16" i="22"/>
  <c r="T16" i="22"/>
  <c r="U15" i="22"/>
  <c r="S15" i="22"/>
  <c r="R15" i="22"/>
  <c r="Q15" i="22"/>
  <c r="P15" i="22"/>
  <c r="E15" i="22"/>
  <c r="T15" i="22"/>
  <c r="U14" i="22"/>
  <c r="T14" i="22"/>
  <c r="S14" i="22"/>
  <c r="R14" i="22"/>
  <c r="Q14" i="22"/>
  <c r="P14" i="22"/>
  <c r="E14" i="22"/>
  <c r="S13" i="22"/>
  <c r="R13" i="22"/>
  <c r="Q13" i="22"/>
  <c r="P13" i="22"/>
  <c r="E13" i="22"/>
  <c r="S12" i="22"/>
  <c r="R12" i="22"/>
  <c r="Q12" i="22"/>
  <c r="P12" i="22"/>
  <c r="E12" i="22"/>
  <c r="T12" i="22"/>
  <c r="U11" i="22"/>
  <c r="S11" i="22"/>
  <c r="R11" i="22"/>
  <c r="Q11" i="22"/>
  <c r="P11" i="22"/>
  <c r="E11" i="22"/>
  <c r="T11" i="22"/>
  <c r="S10" i="22"/>
  <c r="R10" i="22"/>
  <c r="Q10" i="22"/>
  <c r="P10" i="22"/>
  <c r="E10" i="22"/>
  <c r="S9" i="22"/>
  <c r="S58" i="21"/>
  <c r="R58" i="21"/>
  <c r="Q58" i="21"/>
  <c r="P58" i="21"/>
  <c r="E58" i="21"/>
  <c r="U58" i="21"/>
  <c r="S57" i="21"/>
  <c r="R57" i="21"/>
  <c r="Q57" i="21"/>
  <c r="P57" i="21"/>
  <c r="P56" i="21"/>
  <c r="E57" i="21"/>
  <c r="E56" i="21"/>
  <c r="T56" i="21"/>
  <c r="S56" i="21"/>
  <c r="R56" i="21"/>
  <c r="S54" i="21"/>
  <c r="R54" i="21"/>
  <c r="Q54" i="21"/>
  <c r="P54" i="21"/>
  <c r="E54" i="21"/>
  <c r="U54" i="21"/>
  <c r="S53" i="21"/>
  <c r="R53" i="21"/>
  <c r="Q53" i="21"/>
  <c r="P53" i="21"/>
  <c r="E53" i="21"/>
  <c r="U53" i="21"/>
  <c r="S52" i="21"/>
  <c r="R52" i="21"/>
  <c r="Q52" i="21"/>
  <c r="P52" i="21"/>
  <c r="E52" i="21"/>
  <c r="T52" i="21"/>
  <c r="U51" i="21"/>
  <c r="T51" i="21"/>
  <c r="S51" i="21"/>
  <c r="R51" i="21"/>
  <c r="Q51" i="21"/>
  <c r="Q50" i="21"/>
  <c r="P51" i="21"/>
  <c r="P50" i="21"/>
  <c r="E51" i="21"/>
  <c r="S50" i="21"/>
  <c r="R50" i="21"/>
  <c r="S49" i="21"/>
  <c r="R49" i="21"/>
  <c r="Q49" i="21"/>
  <c r="P49" i="21"/>
  <c r="E49" i="21"/>
  <c r="U49" i="21"/>
  <c r="S48" i="21"/>
  <c r="R48" i="21"/>
  <c r="Q48" i="21"/>
  <c r="P48" i="21"/>
  <c r="E48" i="21"/>
  <c r="T48" i="21"/>
  <c r="U47" i="21"/>
  <c r="S47" i="21"/>
  <c r="R47" i="21"/>
  <c r="Q47" i="21"/>
  <c r="P47" i="21"/>
  <c r="E47" i="21"/>
  <c r="T47" i="21"/>
  <c r="U46" i="21"/>
  <c r="T46" i="21"/>
  <c r="S46" i="21"/>
  <c r="R46" i="21"/>
  <c r="Q46" i="21"/>
  <c r="P46" i="21"/>
  <c r="E46" i="21"/>
  <c r="S45" i="21"/>
  <c r="R45" i="21"/>
  <c r="Q45" i="21"/>
  <c r="P45" i="21"/>
  <c r="E45" i="21"/>
  <c r="U45" i="21"/>
  <c r="S44" i="21"/>
  <c r="R44" i="21"/>
  <c r="Q44" i="21"/>
  <c r="P44" i="21"/>
  <c r="E44" i="21"/>
  <c r="T44" i="21"/>
  <c r="S43" i="21"/>
  <c r="R43" i="21"/>
  <c r="Q43" i="21"/>
  <c r="P43" i="21"/>
  <c r="E43" i="21"/>
  <c r="T43" i="21"/>
  <c r="S42" i="21"/>
  <c r="R42" i="21"/>
  <c r="Q42" i="21"/>
  <c r="P42" i="21"/>
  <c r="E42" i="21"/>
  <c r="T42" i="21"/>
  <c r="S41" i="21"/>
  <c r="R41" i="21"/>
  <c r="Q41" i="21"/>
  <c r="Q40" i="21"/>
  <c r="Q39" i="21"/>
  <c r="P41" i="21"/>
  <c r="E41" i="21"/>
  <c r="T41" i="21"/>
  <c r="S40" i="21"/>
  <c r="R40" i="21"/>
  <c r="S39" i="21"/>
  <c r="R39" i="21"/>
  <c r="S38" i="21"/>
  <c r="R38" i="21"/>
  <c r="Q38" i="21"/>
  <c r="P38" i="21"/>
  <c r="E38" i="21"/>
  <c r="U38" i="21"/>
  <c r="S37" i="21"/>
  <c r="R37" i="21"/>
  <c r="Q37" i="21"/>
  <c r="P37" i="21"/>
  <c r="E37" i="21"/>
  <c r="U37" i="21"/>
  <c r="S36" i="21"/>
  <c r="R36" i="21"/>
  <c r="Q36" i="21"/>
  <c r="P36" i="21"/>
  <c r="E36" i="21"/>
  <c r="T36" i="21"/>
  <c r="U35" i="21"/>
  <c r="S35" i="21"/>
  <c r="R35" i="21"/>
  <c r="Q35" i="21"/>
  <c r="P35" i="21"/>
  <c r="E35" i="21"/>
  <c r="T35" i="21"/>
  <c r="S34" i="21"/>
  <c r="R34" i="21"/>
  <c r="Q34" i="21"/>
  <c r="P34" i="21"/>
  <c r="E34" i="21"/>
  <c r="T34" i="21"/>
  <c r="T33" i="21"/>
  <c r="S33" i="21"/>
  <c r="R33" i="21"/>
  <c r="Q33" i="21"/>
  <c r="P33" i="21"/>
  <c r="E33" i="21"/>
  <c r="U33" i="21"/>
  <c r="S32" i="21"/>
  <c r="R32" i="21"/>
  <c r="Q32" i="21"/>
  <c r="P32" i="21"/>
  <c r="E32" i="21"/>
  <c r="T32" i="21"/>
  <c r="U31" i="21"/>
  <c r="T31" i="21"/>
  <c r="S31" i="21"/>
  <c r="R31" i="21"/>
  <c r="Q31" i="21"/>
  <c r="P31" i="21"/>
  <c r="E31" i="21"/>
  <c r="S30" i="21"/>
  <c r="R30" i="21"/>
  <c r="Q30" i="21"/>
  <c r="P30" i="21"/>
  <c r="E30" i="21"/>
  <c r="U30" i="21"/>
  <c r="S29" i="21"/>
  <c r="R29" i="21"/>
  <c r="Q29" i="21"/>
  <c r="P29" i="21"/>
  <c r="E29" i="21"/>
  <c r="S28" i="21"/>
  <c r="R28" i="21"/>
  <c r="Q28" i="21"/>
  <c r="P28" i="21"/>
  <c r="E28" i="21"/>
  <c r="T28" i="21"/>
  <c r="S27" i="21"/>
  <c r="R27" i="21"/>
  <c r="Q27" i="21"/>
  <c r="P27" i="21"/>
  <c r="E27" i="21"/>
  <c r="S26" i="21"/>
  <c r="R26" i="21"/>
  <c r="Q26" i="21"/>
  <c r="P26" i="21"/>
  <c r="E26" i="21"/>
  <c r="T26" i="21"/>
  <c r="S25" i="21"/>
  <c r="R25" i="21"/>
  <c r="Q25" i="21"/>
  <c r="P25" i="21"/>
  <c r="E25" i="21"/>
  <c r="R24" i="21"/>
  <c r="S23" i="21"/>
  <c r="R23" i="21"/>
  <c r="Q23" i="21"/>
  <c r="P23" i="21"/>
  <c r="E23" i="21"/>
  <c r="T23" i="21"/>
  <c r="S22" i="21"/>
  <c r="R22" i="21"/>
  <c r="Q22" i="21"/>
  <c r="P22" i="21"/>
  <c r="E22" i="21"/>
  <c r="T22" i="21"/>
  <c r="S21" i="21"/>
  <c r="R21" i="21"/>
  <c r="Q21" i="21"/>
  <c r="P21" i="21"/>
  <c r="E21" i="21"/>
  <c r="T21" i="21"/>
  <c r="S20" i="21"/>
  <c r="R20" i="21"/>
  <c r="Q20" i="21"/>
  <c r="P20" i="21"/>
  <c r="E20" i="21"/>
  <c r="S19" i="21"/>
  <c r="R19" i="21"/>
  <c r="Q19" i="21"/>
  <c r="P19" i="21"/>
  <c r="E19" i="21"/>
  <c r="T19" i="21"/>
  <c r="S18" i="21"/>
  <c r="R18" i="21"/>
  <c r="Q18" i="21"/>
  <c r="P18" i="21"/>
  <c r="E18" i="21"/>
  <c r="T18" i="21"/>
  <c r="U17" i="21"/>
  <c r="S17" i="21"/>
  <c r="R17" i="21"/>
  <c r="Q17" i="21"/>
  <c r="P17" i="21"/>
  <c r="E17" i="21"/>
  <c r="T17" i="21"/>
  <c r="S16" i="21"/>
  <c r="R16" i="21"/>
  <c r="Q16" i="21"/>
  <c r="P16" i="21"/>
  <c r="E16" i="21"/>
  <c r="S15" i="21"/>
  <c r="R15" i="21"/>
  <c r="Q15" i="21"/>
  <c r="P15" i="21"/>
  <c r="E15" i="21"/>
  <c r="T15" i="21"/>
  <c r="S14" i="21"/>
  <c r="R14" i="21"/>
  <c r="Q14" i="21"/>
  <c r="P14" i="21"/>
  <c r="E14" i="21"/>
  <c r="T14" i="21"/>
  <c r="U13" i="21"/>
  <c r="T13" i="21"/>
  <c r="S13" i="21"/>
  <c r="R13" i="21"/>
  <c r="Q13" i="21"/>
  <c r="P13" i="21"/>
  <c r="E13" i="21"/>
  <c r="S12" i="21"/>
  <c r="R12" i="21"/>
  <c r="Q12" i="21"/>
  <c r="P12" i="21"/>
  <c r="E12" i="21"/>
  <c r="S11" i="21"/>
  <c r="R11" i="21"/>
  <c r="Q11" i="21"/>
  <c r="P11" i="21"/>
  <c r="E11" i="21"/>
  <c r="T11" i="21"/>
  <c r="U10" i="21"/>
  <c r="S10" i="21"/>
  <c r="R10" i="21"/>
  <c r="Q10" i="21"/>
  <c r="Q9" i="21"/>
  <c r="P10" i="21"/>
  <c r="P9" i="21"/>
  <c r="E10" i="21"/>
  <c r="S9" i="21"/>
  <c r="S58" i="20"/>
  <c r="R58" i="20"/>
  <c r="Q58" i="20"/>
  <c r="P58" i="20"/>
  <c r="E58" i="20"/>
  <c r="T58" i="20"/>
  <c r="U57" i="20"/>
  <c r="T57" i="20"/>
  <c r="S57" i="20"/>
  <c r="R57" i="20"/>
  <c r="Q57" i="20"/>
  <c r="Q56" i="20"/>
  <c r="P57" i="20"/>
  <c r="P56" i="20"/>
  <c r="E57" i="20"/>
  <c r="R56" i="20"/>
  <c r="S54" i="20"/>
  <c r="R54" i="20"/>
  <c r="Q54" i="20"/>
  <c r="P54" i="20"/>
  <c r="E54" i="20"/>
  <c r="T54" i="20"/>
  <c r="U53" i="20"/>
  <c r="T53" i="20"/>
  <c r="S53" i="20"/>
  <c r="R53" i="20"/>
  <c r="Q53" i="20"/>
  <c r="P53" i="20"/>
  <c r="E53" i="20"/>
  <c r="S52" i="20"/>
  <c r="R52" i="20"/>
  <c r="Q52" i="20"/>
  <c r="P52" i="20"/>
  <c r="E52" i="20"/>
  <c r="S51" i="20"/>
  <c r="R51" i="20"/>
  <c r="Q51" i="20"/>
  <c r="P51" i="20"/>
  <c r="E51" i="20"/>
  <c r="S50" i="20"/>
  <c r="R50" i="20"/>
  <c r="S49" i="20"/>
  <c r="R49" i="20"/>
  <c r="Q49" i="20"/>
  <c r="P49" i="20"/>
  <c r="T49" i="20"/>
  <c r="E49" i="20"/>
  <c r="S48" i="20"/>
  <c r="R48" i="20"/>
  <c r="Q48" i="20"/>
  <c r="P48" i="20"/>
  <c r="E48" i="20"/>
  <c r="S47" i="20"/>
  <c r="R47" i="20"/>
  <c r="Q47" i="20"/>
  <c r="P47" i="20"/>
  <c r="E47" i="20"/>
  <c r="T47" i="20"/>
  <c r="S46" i="20"/>
  <c r="R46" i="20"/>
  <c r="Q46" i="20"/>
  <c r="P46" i="20"/>
  <c r="E46" i="20"/>
  <c r="T46" i="20"/>
  <c r="S45" i="20"/>
  <c r="R45" i="20"/>
  <c r="Q45" i="20"/>
  <c r="P45" i="20"/>
  <c r="E45" i="20"/>
  <c r="T45" i="20"/>
  <c r="S44" i="20"/>
  <c r="R44" i="20"/>
  <c r="Q44" i="20"/>
  <c r="P44" i="20"/>
  <c r="E44" i="20"/>
  <c r="S43" i="20"/>
  <c r="R43" i="20"/>
  <c r="Q43" i="20"/>
  <c r="P43" i="20"/>
  <c r="E43" i="20"/>
  <c r="T43" i="20"/>
  <c r="S42" i="20"/>
  <c r="R42" i="20"/>
  <c r="Q42" i="20"/>
  <c r="P42" i="20"/>
  <c r="E42" i="20"/>
  <c r="T42" i="20"/>
  <c r="S41" i="20"/>
  <c r="R41" i="20"/>
  <c r="Q41" i="20"/>
  <c r="P41" i="20"/>
  <c r="E41" i="20"/>
  <c r="E40" i="20"/>
  <c r="S40" i="20"/>
  <c r="S39" i="20"/>
  <c r="R39" i="20"/>
  <c r="S38" i="20"/>
  <c r="R38" i="20"/>
  <c r="Q38" i="20"/>
  <c r="P38" i="20"/>
  <c r="E38" i="20"/>
  <c r="T38" i="20"/>
  <c r="U37" i="20"/>
  <c r="T37" i="20"/>
  <c r="S37" i="20"/>
  <c r="R37" i="20"/>
  <c r="Q37" i="20"/>
  <c r="P37" i="20"/>
  <c r="E37" i="20"/>
  <c r="S36" i="20"/>
  <c r="R36" i="20"/>
  <c r="Q36" i="20"/>
  <c r="P36" i="20"/>
  <c r="E36" i="20"/>
  <c r="S35" i="20"/>
  <c r="R35" i="20"/>
  <c r="Q35" i="20"/>
  <c r="P35" i="20"/>
  <c r="E35" i="20"/>
  <c r="T35" i="20"/>
  <c r="U34" i="20"/>
  <c r="S34" i="20"/>
  <c r="R34" i="20"/>
  <c r="Q34" i="20"/>
  <c r="P34" i="20"/>
  <c r="E34" i="20"/>
  <c r="T34" i="20"/>
  <c r="S33" i="20"/>
  <c r="R33" i="20"/>
  <c r="Q33" i="20"/>
  <c r="P33" i="20"/>
  <c r="E33" i="20"/>
  <c r="U33" i="20"/>
  <c r="S32" i="20"/>
  <c r="R32" i="20"/>
  <c r="Q32" i="20"/>
  <c r="P32" i="20"/>
  <c r="E32" i="20"/>
  <c r="S31" i="20"/>
  <c r="R31" i="20"/>
  <c r="Q31" i="20"/>
  <c r="P31" i="20"/>
  <c r="E31" i="20"/>
  <c r="T31" i="20"/>
  <c r="S30" i="20"/>
  <c r="R30" i="20"/>
  <c r="Q30" i="20"/>
  <c r="P30" i="20"/>
  <c r="E30" i="20"/>
  <c r="T30" i="20"/>
  <c r="S29" i="20"/>
  <c r="R29" i="20"/>
  <c r="Q29" i="20"/>
  <c r="U29" i="20"/>
  <c r="P29" i="20"/>
  <c r="T29" i="20"/>
  <c r="E29" i="20"/>
  <c r="S28" i="20"/>
  <c r="R28" i="20"/>
  <c r="Q28" i="20"/>
  <c r="P28" i="20"/>
  <c r="E28" i="20"/>
  <c r="S27" i="20"/>
  <c r="R27" i="20"/>
  <c r="Q27" i="20"/>
  <c r="P27" i="20"/>
  <c r="E27" i="20"/>
  <c r="T27" i="20"/>
  <c r="U26" i="20"/>
  <c r="S26" i="20"/>
  <c r="R26" i="20"/>
  <c r="Q26" i="20"/>
  <c r="P26" i="20"/>
  <c r="E26" i="20"/>
  <c r="T26" i="20"/>
  <c r="S25" i="20"/>
  <c r="R25" i="20"/>
  <c r="Q25" i="20"/>
  <c r="P25" i="20"/>
  <c r="P24" i="20"/>
  <c r="E25" i="20"/>
  <c r="E24" i="20"/>
  <c r="S23" i="20"/>
  <c r="R23" i="20"/>
  <c r="Q23" i="20"/>
  <c r="P23" i="20"/>
  <c r="E23" i="20"/>
  <c r="S22" i="20"/>
  <c r="R22" i="20"/>
  <c r="Q22" i="20"/>
  <c r="P22" i="20"/>
  <c r="E22" i="20"/>
  <c r="T22" i="20"/>
  <c r="U21" i="20"/>
  <c r="S21" i="20"/>
  <c r="R21" i="20"/>
  <c r="Q21" i="20"/>
  <c r="P21" i="20"/>
  <c r="E21" i="20"/>
  <c r="T21" i="20"/>
  <c r="S20" i="20"/>
  <c r="R20" i="20"/>
  <c r="Q20" i="20"/>
  <c r="P20" i="20"/>
  <c r="E20" i="20"/>
  <c r="S19" i="20"/>
  <c r="R19" i="20"/>
  <c r="Q19" i="20"/>
  <c r="P19" i="20"/>
  <c r="E19" i="20"/>
  <c r="T19" i="20"/>
  <c r="S18" i="20"/>
  <c r="R18" i="20"/>
  <c r="Q18" i="20"/>
  <c r="P18" i="20"/>
  <c r="E18" i="20"/>
  <c r="T18" i="20"/>
  <c r="U17" i="20"/>
  <c r="T17" i="20"/>
  <c r="S17" i="20"/>
  <c r="R17" i="20"/>
  <c r="Q17" i="20"/>
  <c r="P17" i="20"/>
  <c r="E17" i="20"/>
  <c r="S16" i="20"/>
  <c r="R16" i="20"/>
  <c r="Q16" i="20"/>
  <c r="P16" i="20"/>
  <c r="E16" i="20"/>
  <c r="S15" i="20"/>
  <c r="R15" i="20"/>
  <c r="Q15" i="20"/>
  <c r="P15" i="20"/>
  <c r="E15" i="20"/>
  <c r="T15" i="20"/>
  <c r="U14" i="20"/>
  <c r="S14" i="20"/>
  <c r="R14" i="20"/>
  <c r="Q14" i="20"/>
  <c r="P14" i="20"/>
  <c r="E14" i="20"/>
  <c r="T14" i="20"/>
  <c r="S13" i="20"/>
  <c r="R13" i="20"/>
  <c r="Q13" i="20"/>
  <c r="U13" i="20"/>
  <c r="P13" i="20"/>
  <c r="E13" i="20"/>
  <c r="S12" i="20"/>
  <c r="R12" i="20"/>
  <c r="Q12" i="20"/>
  <c r="P12" i="20"/>
  <c r="E12" i="20"/>
  <c r="S11" i="20"/>
  <c r="R11" i="20"/>
  <c r="Q11" i="20"/>
  <c r="P11" i="20"/>
  <c r="E11" i="20"/>
  <c r="T11" i="20"/>
  <c r="S10" i="20"/>
  <c r="R10" i="20"/>
  <c r="Q10" i="20"/>
  <c r="P10" i="20"/>
  <c r="P9" i="20"/>
  <c r="E10" i="20"/>
  <c r="S9" i="20"/>
  <c r="S58" i="19"/>
  <c r="R58" i="19"/>
  <c r="Q58" i="19"/>
  <c r="P58" i="19"/>
  <c r="E58" i="19"/>
  <c r="T58" i="19"/>
  <c r="U57" i="19"/>
  <c r="T57" i="19"/>
  <c r="S57" i="19"/>
  <c r="R57" i="19"/>
  <c r="Q57" i="19"/>
  <c r="Q56" i="19"/>
  <c r="P57" i="19"/>
  <c r="P56" i="19"/>
  <c r="E57" i="19"/>
  <c r="S56" i="19"/>
  <c r="S54" i="19"/>
  <c r="R54" i="19"/>
  <c r="Q54" i="19"/>
  <c r="P54" i="19"/>
  <c r="E54" i="19"/>
  <c r="T54" i="19"/>
  <c r="S53" i="19"/>
  <c r="R53" i="19"/>
  <c r="Q53" i="19"/>
  <c r="P53" i="19"/>
  <c r="E53" i="19"/>
  <c r="S52" i="19"/>
  <c r="R52" i="19"/>
  <c r="Q52" i="19"/>
  <c r="P52" i="19"/>
  <c r="E52" i="19"/>
  <c r="S51" i="19"/>
  <c r="R51" i="19"/>
  <c r="Q51" i="19"/>
  <c r="Q50" i="19"/>
  <c r="P51" i="19"/>
  <c r="P50" i="19"/>
  <c r="E51" i="19"/>
  <c r="S50" i="19"/>
  <c r="R50" i="19"/>
  <c r="S49" i="19"/>
  <c r="R49" i="19"/>
  <c r="Q49" i="19"/>
  <c r="U49" i="19"/>
  <c r="P49" i="19"/>
  <c r="E49" i="19"/>
  <c r="S48" i="19"/>
  <c r="R48" i="19"/>
  <c r="Q48" i="19"/>
  <c r="P48" i="19"/>
  <c r="E48" i="19"/>
  <c r="S47" i="19"/>
  <c r="R47" i="19"/>
  <c r="Q47" i="19"/>
  <c r="P47" i="19"/>
  <c r="E47" i="19"/>
  <c r="T47" i="19"/>
  <c r="S46" i="19"/>
  <c r="R46" i="19"/>
  <c r="Q46" i="19"/>
  <c r="P46" i="19"/>
  <c r="E46" i="19"/>
  <c r="T46" i="19"/>
  <c r="U45" i="19"/>
  <c r="T45" i="19"/>
  <c r="S45" i="19"/>
  <c r="R45" i="19"/>
  <c r="Q45" i="19"/>
  <c r="P45" i="19"/>
  <c r="E45" i="19"/>
  <c r="S44" i="19"/>
  <c r="R44" i="19"/>
  <c r="Q44" i="19"/>
  <c r="P44" i="19"/>
  <c r="E44" i="19"/>
  <c r="S43" i="19"/>
  <c r="R43" i="19"/>
  <c r="Q43" i="19"/>
  <c r="P43" i="19"/>
  <c r="E43" i="19"/>
  <c r="T43" i="19"/>
  <c r="S42" i="19"/>
  <c r="R42" i="19"/>
  <c r="Q42" i="19"/>
  <c r="P42" i="19"/>
  <c r="E42" i="19"/>
  <c r="T42" i="19"/>
  <c r="S41" i="19"/>
  <c r="R41" i="19"/>
  <c r="Q41" i="19"/>
  <c r="P41" i="19"/>
  <c r="E41" i="19"/>
  <c r="S40" i="19"/>
  <c r="S39" i="19"/>
  <c r="R39" i="19"/>
  <c r="S38" i="19"/>
  <c r="R38" i="19"/>
  <c r="Q38" i="19"/>
  <c r="P38" i="19"/>
  <c r="E38" i="19"/>
  <c r="T38" i="19"/>
  <c r="U37" i="19"/>
  <c r="S37" i="19"/>
  <c r="R37" i="19"/>
  <c r="Q37" i="19"/>
  <c r="P37" i="19"/>
  <c r="E37" i="19"/>
  <c r="T37" i="19"/>
  <c r="S36" i="19"/>
  <c r="R36" i="19"/>
  <c r="Q36" i="19"/>
  <c r="P36" i="19"/>
  <c r="E36" i="19"/>
  <c r="S35" i="19"/>
  <c r="R35" i="19"/>
  <c r="Q35" i="19"/>
  <c r="P35" i="19"/>
  <c r="E35" i="19"/>
  <c r="T35" i="19"/>
  <c r="S34" i="19"/>
  <c r="R34" i="19"/>
  <c r="Q34" i="19"/>
  <c r="P34" i="19"/>
  <c r="E34" i="19"/>
  <c r="T34" i="19"/>
  <c r="U33" i="19"/>
  <c r="T33" i="19"/>
  <c r="S33" i="19"/>
  <c r="R33" i="19"/>
  <c r="Q33" i="19"/>
  <c r="P33" i="19"/>
  <c r="E33" i="19"/>
  <c r="S32" i="19"/>
  <c r="R32" i="19"/>
  <c r="Q32" i="19"/>
  <c r="P32" i="19"/>
  <c r="E32" i="19"/>
  <c r="S31" i="19"/>
  <c r="R31" i="19"/>
  <c r="Q31" i="19"/>
  <c r="P31" i="19"/>
  <c r="E31" i="19"/>
  <c r="T31" i="19"/>
  <c r="U30" i="19"/>
  <c r="S30" i="19"/>
  <c r="R30" i="19"/>
  <c r="Q30" i="19"/>
  <c r="P30" i="19"/>
  <c r="E30" i="19"/>
  <c r="T30" i="19"/>
  <c r="S29" i="19"/>
  <c r="R29" i="19"/>
  <c r="Q29" i="19"/>
  <c r="U29" i="19"/>
  <c r="P29" i="19"/>
  <c r="E29" i="19"/>
  <c r="S28" i="19"/>
  <c r="R28" i="19"/>
  <c r="Q28" i="19"/>
  <c r="P28" i="19"/>
  <c r="E28" i="19"/>
  <c r="S27" i="19"/>
  <c r="R27" i="19"/>
  <c r="Q27" i="19"/>
  <c r="P27" i="19"/>
  <c r="E27" i="19"/>
  <c r="T27" i="19"/>
  <c r="S26" i="19"/>
  <c r="R26" i="19"/>
  <c r="Q26" i="19"/>
  <c r="P26" i="19"/>
  <c r="E26" i="19"/>
  <c r="T26" i="19"/>
  <c r="U25" i="19"/>
  <c r="T25" i="19"/>
  <c r="S25" i="19"/>
  <c r="R25" i="19"/>
  <c r="Q25" i="19"/>
  <c r="Q24" i="19"/>
  <c r="P25" i="19"/>
  <c r="P24" i="19"/>
  <c r="E25" i="19"/>
  <c r="S24" i="19"/>
  <c r="S23" i="19"/>
  <c r="R23" i="19"/>
  <c r="Q23" i="19"/>
  <c r="P23" i="19"/>
  <c r="E23" i="19"/>
  <c r="T23" i="19"/>
  <c r="U22" i="19"/>
  <c r="S22" i="19"/>
  <c r="R22" i="19"/>
  <c r="Q22" i="19"/>
  <c r="P22" i="19"/>
  <c r="E22" i="19"/>
  <c r="T22" i="19"/>
  <c r="S21" i="19"/>
  <c r="R21" i="19"/>
  <c r="Q21" i="19"/>
  <c r="P21" i="19"/>
  <c r="E21" i="19"/>
  <c r="U21" i="19"/>
  <c r="S20" i="19"/>
  <c r="R20" i="19"/>
  <c r="Q20" i="19"/>
  <c r="P20" i="19"/>
  <c r="E20" i="19"/>
  <c r="S19" i="19"/>
  <c r="R19" i="19"/>
  <c r="Q19" i="19"/>
  <c r="P19" i="19"/>
  <c r="E19" i="19"/>
  <c r="T19" i="19"/>
  <c r="S18" i="19"/>
  <c r="R18" i="19"/>
  <c r="Q18" i="19"/>
  <c r="P18" i="19"/>
  <c r="E18" i="19"/>
  <c r="T18" i="19"/>
  <c r="S17" i="19"/>
  <c r="R17" i="19"/>
  <c r="Q17" i="19"/>
  <c r="P17" i="19"/>
  <c r="E17" i="19"/>
  <c r="T17" i="19"/>
  <c r="S16" i="19"/>
  <c r="R16" i="19"/>
  <c r="Q16" i="19"/>
  <c r="P16" i="19"/>
  <c r="E16" i="19"/>
  <c r="S15" i="19"/>
  <c r="R15" i="19"/>
  <c r="Q15" i="19"/>
  <c r="P15" i="19"/>
  <c r="E15" i="19"/>
  <c r="T15" i="19"/>
  <c r="S14" i="19"/>
  <c r="R14" i="19"/>
  <c r="Q14" i="19"/>
  <c r="P14" i="19"/>
  <c r="E14" i="19"/>
  <c r="T14" i="19"/>
  <c r="U13" i="19"/>
  <c r="S13" i="19"/>
  <c r="R13" i="19"/>
  <c r="Q13" i="19"/>
  <c r="P13" i="19"/>
  <c r="E13" i="19"/>
  <c r="T13" i="19"/>
  <c r="S12" i="19"/>
  <c r="R12" i="19"/>
  <c r="Q12" i="19"/>
  <c r="P12" i="19"/>
  <c r="E12" i="19"/>
  <c r="S11" i="19"/>
  <c r="R11" i="19"/>
  <c r="Q11" i="19"/>
  <c r="P11" i="19"/>
  <c r="E11" i="19"/>
  <c r="T11" i="19"/>
  <c r="S10" i="19"/>
  <c r="R10" i="19"/>
  <c r="Q10" i="19"/>
  <c r="Q9" i="19"/>
  <c r="Q8" i="19"/>
  <c r="P10" i="19"/>
  <c r="E10" i="19"/>
  <c r="U10" i="19"/>
  <c r="S9" i="19"/>
  <c r="R9" i="19"/>
  <c r="S58" i="18"/>
  <c r="R58" i="18"/>
  <c r="Q58" i="18"/>
  <c r="P58" i="18"/>
  <c r="E58" i="18"/>
  <c r="T58" i="18"/>
  <c r="S57" i="18"/>
  <c r="R57" i="18"/>
  <c r="Q57" i="18"/>
  <c r="P57" i="18"/>
  <c r="E57" i="18"/>
  <c r="E56" i="18"/>
  <c r="S56" i="18"/>
  <c r="S54" i="18"/>
  <c r="R54" i="18"/>
  <c r="Q54" i="18"/>
  <c r="P54" i="18"/>
  <c r="E54" i="18"/>
  <c r="T54" i="18"/>
  <c r="S53" i="18"/>
  <c r="R53" i="18"/>
  <c r="Q53" i="18"/>
  <c r="P53" i="18"/>
  <c r="E53" i="18"/>
  <c r="T53" i="18"/>
  <c r="S52" i="18"/>
  <c r="R52" i="18"/>
  <c r="Q52" i="18"/>
  <c r="P52" i="18"/>
  <c r="E52" i="18"/>
  <c r="S51" i="18"/>
  <c r="R51" i="18"/>
  <c r="Q51" i="18"/>
  <c r="Q50" i="18"/>
  <c r="P51" i="18"/>
  <c r="P50" i="18"/>
  <c r="E51" i="18"/>
  <c r="S50" i="18"/>
  <c r="R50" i="18"/>
  <c r="S49" i="18"/>
  <c r="R49" i="18"/>
  <c r="Q49" i="18"/>
  <c r="P49" i="18"/>
  <c r="E49" i="18"/>
  <c r="U49" i="18"/>
  <c r="S48" i="18"/>
  <c r="R48" i="18"/>
  <c r="Q48" i="18"/>
  <c r="P48" i="18"/>
  <c r="E48" i="18"/>
  <c r="S47" i="18"/>
  <c r="R47" i="18"/>
  <c r="Q47" i="18"/>
  <c r="P47" i="18"/>
  <c r="E47" i="18"/>
  <c r="T47" i="18"/>
  <c r="S46" i="18"/>
  <c r="R46" i="18"/>
  <c r="Q46" i="18"/>
  <c r="P46" i="18"/>
  <c r="E46" i="18"/>
  <c r="T46" i="18"/>
  <c r="S45" i="18"/>
  <c r="R45" i="18"/>
  <c r="Q45" i="18"/>
  <c r="P45" i="18"/>
  <c r="E45" i="18"/>
  <c r="T45" i="18"/>
  <c r="S44" i="18"/>
  <c r="R44" i="18"/>
  <c r="Q44" i="18"/>
  <c r="P44" i="18"/>
  <c r="E44" i="18"/>
  <c r="S43" i="18"/>
  <c r="R43" i="18"/>
  <c r="Q43" i="18"/>
  <c r="P43" i="18"/>
  <c r="E43" i="18"/>
  <c r="T43" i="18"/>
  <c r="S42" i="18"/>
  <c r="R42" i="18"/>
  <c r="Q42" i="18"/>
  <c r="U42" i="18"/>
  <c r="P42" i="18"/>
  <c r="E42" i="18"/>
  <c r="T42" i="18"/>
  <c r="U41" i="18"/>
  <c r="T41" i="18"/>
  <c r="S41" i="18"/>
  <c r="R41" i="18"/>
  <c r="Q41" i="18"/>
  <c r="Q40" i="18"/>
  <c r="Q39" i="18"/>
  <c r="P41" i="18"/>
  <c r="P40" i="18"/>
  <c r="P39" i="18"/>
  <c r="E41" i="18"/>
  <c r="S40" i="18"/>
  <c r="R40" i="18"/>
  <c r="S39" i="18"/>
  <c r="S38" i="18"/>
  <c r="R38" i="18"/>
  <c r="Q38" i="18"/>
  <c r="P38" i="18"/>
  <c r="E38" i="18"/>
  <c r="T38" i="18"/>
  <c r="U37" i="18"/>
  <c r="S37" i="18"/>
  <c r="R37" i="18"/>
  <c r="Q37" i="18"/>
  <c r="P37" i="18"/>
  <c r="E37" i="18"/>
  <c r="T37" i="18"/>
  <c r="S36" i="18"/>
  <c r="R36" i="18"/>
  <c r="Q36" i="18"/>
  <c r="P36" i="18"/>
  <c r="E36" i="18"/>
  <c r="S35" i="18"/>
  <c r="R35" i="18"/>
  <c r="Q35" i="18"/>
  <c r="P35" i="18"/>
  <c r="E35" i="18"/>
  <c r="T35" i="18"/>
  <c r="S34" i="18"/>
  <c r="R34" i="18"/>
  <c r="Q34" i="18"/>
  <c r="P34" i="18"/>
  <c r="E34" i="18"/>
  <c r="T34" i="18"/>
  <c r="U33" i="18"/>
  <c r="T33" i="18"/>
  <c r="S33" i="18"/>
  <c r="R33" i="18"/>
  <c r="Q33" i="18"/>
  <c r="P33" i="18"/>
  <c r="E33" i="18"/>
  <c r="S32" i="18"/>
  <c r="R32" i="18"/>
  <c r="Q32" i="18"/>
  <c r="P32" i="18"/>
  <c r="E32" i="18"/>
  <c r="S31" i="18"/>
  <c r="R31" i="18"/>
  <c r="Q31" i="18"/>
  <c r="P31" i="18"/>
  <c r="E31" i="18"/>
  <c r="T31" i="18"/>
  <c r="U30" i="18"/>
  <c r="S30" i="18"/>
  <c r="R30" i="18"/>
  <c r="Q30" i="18"/>
  <c r="P30" i="18"/>
  <c r="E30" i="18"/>
  <c r="T30" i="18"/>
  <c r="S29" i="18"/>
  <c r="R29" i="18"/>
  <c r="Q29" i="18"/>
  <c r="U29" i="18"/>
  <c r="P29" i="18"/>
  <c r="E29" i="18"/>
  <c r="S28" i="18"/>
  <c r="R28" i="18"/>
  <c r="Q28" i="18"/>
  <c r="P28" i="18"/>
  <c r="E28" i="18"/>
  <c r="S27" i="18"/>
  <c r="R27" i="18"/>
  <c r="Q27" i="18"/>
  <c r="P27" i="18"/>
  <c r="E27" i="18"/>
  <c r="T27" i="18"/>
  <c r="S26" i="18"/>
  <c r="R26" i="18"/>
  <c r="Q26" i="18"/>
  <c r="P26" i="18"/>
  <c r="E26" i="18"/>
  <c r="T26" i="18"/>
  <c r="U25" i="18"/>
  <c r="T25" i="18"/>
  <c r="S25" i="18"/>
  <c r="R25" i="18"/>
  <c r="Q25" i="18"/>
  <c r="Q24" i="18"/>
  <c r="P25" i="18"/>
  <c r="P24" i="18"/>
  <c r="E25" i="18"/>
  <c r="S23" i="18"/>
  <c r="R23" i="18"/>
  <c r="Q23" i="18"/>
  <c r="P23" i="18"/>
  <c r="E23" i="18"/>
  <c r="T23" i="18"/>
  <c r="S22" i="18"/>
  <c r="R22" i="18"/>
  <c r="Q22" i="18"/>
  <c r="P22" i="18"/>
  <c r="E22" i="18"/>
  <c r="T22" i="18"/>
  <c r="S21" i="18"/>
  <c r="R21" i="18"/>
  <c r="Q21" i="18"/>
  <c r="P21" i="18"/>
  <c r="E21" i="18"/>
  <c r="T21" i="18"/>
  <c r="S20" i="18"/>
  <c r="R20" i="18"/>
  <c r="Q20" i="18"/>
  <c r="P20" i="18"/>
  <c r="E20" i="18"/>
  <c r="S19" i="18"/>
  <c r="R19" i="18"/>
  <c r="Q19" i="18"/>
  <c r="P19" i="18"/>
  <c r="E19" i="18"/>
  <c r="T19" i="18"/>
  <c r="S18" i="18"/>
  <c r="R18" i="18"/>
  <c r="Q18" i="18"/>
  <c r="P18" i="18"/>
  <c r="E18" i="18"/>
  <c r="T18" i="18"/>
  <c r="U17" i="18"/>
  <c r="S17" i="18"/>
  <c r="R17" i="18"/>
  <c r="Q17" i="18"/>
  <c r="P17" i="18"/>
  <c r="E17" i="18"/>
  <c r="T17" i="18"/>
  <c r="S16" i="18"/>
  <c r="R16" i="18"/>
  <c r="Q16" i="18"/>
  <c r="P16" i="18"/>
  <c r="E16" i="18"/>
  <c r="S15" i="18"/>
  <c r="R15" i="18"/>
  <c r="Q15" i="18"/>
  <c r="P15" i="18"/>
  <c r="E15" i="18"/>
  <c r="T15" i="18"/>
  <c r="S14" i="18"/>
  <c r="R14" i="18"/>
  <c r="Q14" i="18"/>
  <c r="P14" i="18"/>
  <c r="E14" i="18"/>
  <c r="T14" i="18"/>
  <c r="S13" i="18"/>
  <c r="R13" i="18"/>
  <c r="Q13" i="18"/>
  <c r="P13" i="18"/>
  <c r="E13" i="18"/>
  <c r="S12" i="18"/>
  <c r="R12" i="18"/>
  <c r="Q12" i="18"/>
  <c r="P12" i="18"/>
  <c r="E12" i="18"/>
  <c r="S11" i="18"/>
  <c r="R11" i="18"/>
  <c r="Q11" i="18"/>
  <c r="P11" i="18"/>
  <c r="E11" i="18"/>
  <c r="T11" i="18"/>
  <c r="S10" i="18"/>
  <c r="R10" i="18"/>
  <c r="Q10" i="18"/>
  <c r="P10" i="18"/>
  <c r="E10" i="18"/>
  <c r="S9" i="18"/>
  <c r="S58" i="17"/>
  <c r="R58" i="17"/>
  <c r="Q58" i="17"/>
  <c r="P58" i="17"/>
  <c r="E58" i="17"/>
  <c r="T58" i="17"/>
  <c r="U57" i="17"/>
  <c r="T57" i="17"/>
  <c r="S57" i="17"/>
  <c r="R57" i="17"/>
  <c r="Q57" i="17"/>
  <c r="Q56" i="17"/>
  <c r="P57" i="17"/>
  <c r="P56" i="17"/>
  <c r="E57" i="17"/>
  <c r="S54" i="17"/>
  <c r="R54" i="17"/>
  <c r="Q54" i="17"/>
  <c r="P54" i="17"/>
  <c r="E54" i="17"/>
  <c r="T54" i="17"/>
  <c r="U53" i="17"/>
  <c r="S53" i="17"/>
  <c r="R53" i="17"/>
  <c r="Q53" i="17"/>
  <c r="P53" i="17"/>
  <c r="E53" i="17"/>
  <c r="T53" i="17"/>
  <c r="S52" i="17"/>
  <c r="R52" i="17"/>
  <c r="Q52" i="17"/>
  <c r="P52" i="17"/>
  <c r="E52" i="17"/>
  <c r="S51" i="17"/>
  <c r="R51" i="17"/>
  <c r="Q51" i="17"/>
  <c r="P51" i="17"/>
  <c r="P50" i="17"/>
  <c r="E51" i="17"/>
  <c r="S50" i="17"/>
  <c r="R50" i="17"/>
  <c r="S49" i="17"/>
  <c r="R49" i="17"/>
  <c r="Q49" i="17"/>
  <c r="U49" i="17"/>
  <c r="P49" i="17"/>
  <c r="T49" i="17"/>
  <c r="E49" i="17"/>
  <c r="S48" i="17"/>
  <c r="R48" i="17"/>
  <c r="Q48" i="17"/>
  <c r="P48" i="17"/>
  <c r="E48" i="17"/>
  <c r="S47" i="17"/>
  <c r="R47" i="17"/>
  <c r="Q47" i="17"/>
  <c r="P47" i="17"/>
  <c r="E47" i="17"/>
  <c r="T47" i="17"/>
  <c r="U46" i="17"/>
  <c r="S46" i="17"/>
  <c r="R46" i="17"/>
  <c r="Q46" i="17"/>
  <c r="P46" i="17"/>
  <c r="E46" i="17"/>
  <c r="T46" i="17"/>
  <c r="S45" i="17"/>
  <c r="R45" i="17"/>
  <c r="Q45" i="17"/>
  <c r="P45" i="17"/>
  <c r="E45" i="17"/>
  <c r="U45" i="17"/>
  <c r="S44" i="17"/>
  <c r="R44" i="17"/>
  <c r="Q44" i="17"/>
  <c r="P44" i="17"/>
  <c r="E44" i="17"/>
  <c r="S43" i="17"/>
  <c r="R43" i="17"/>
  <c r="Q43" i="17"/>
  <c r="P43" i="17"/>
  <c r="E43" i="17"/>
  <c r="T43" i="17"/>
  <c r="S42" i="17"/>
  <c r="R42" i="17"/>
  <c r="Q42" i="17"/>
  <c r="P42" i="17"/>
  <c r="E42" i="17"/>
  <c r="T42" i="17"/>
  <c r="S41" i="17"/>
  <c r="R41" i="17"/>
  <c r="Q41" i="17"/>
  <c r="P41" i="17"/>
  <c r="E41" i="17"/>
  <c r="E40" i="17"/>
  <c r="S40" i="17"/>
  <c r="R40" i="17"/>
  <c r="S39" i="17"/>
  <c r="U38" i="17"/>
  <c r="S38" i="17"/>
  <c r="R38" i="17"/>
  <c r="Q38" i="17"/>
  <c r="P38" i="17"/>
  <c r="E38" i="17"/>
  <c r="T38" i="17"/>
  <c r="S37" i="17"/>
  <c r="R37" i="17"/>
  <c r="Q37" i="17"/>
  <c r="P37" i="17"/>
  <c r="E37" i="17"/>
  <c r="U37" i="17"/>
  <c r="S36" i="17"/>
  <c r="R36" i="17"/>
  <c r="Q36" i="17"/>
  <c r="P36" i="17"/>
  <c r="E36" i="17"/>
  <c r="S35" i="17"/>
  <c r="R35" i="17"/>
  <c r="Q35" i="17"/>
  <c r="P35" i="17"/>
  <c r="E35" i="17"/>
  <c r="T35" i="17"/>
  <c r="S34" i="17"/>
  <c r="R34" i="17"/>
  <c r="Q34" i="17"/>
  <c r="P34" i="17"/>
  <c r="E34" i="17"/>
  <c r="T34" i="17"/>
  <c r="S33" i="17"/>
  <c r="R33" i="17"/>
  <c r="Q33" i="17"/>
  <c r="P33" i="17"/>
  <c r="E33" i="17"/>
  <c r="T33" i="17"/>
  <c r="S32" i="17"/>
  <c r="R32" i="17"/>
  <c r="Q32" i="17"/>
  <c r="P32" i="17"/>
  <c r="E32" i="17"/>
  <c r="S31" i="17"/>
  <c r="R31" i="17"/>
  <c r="Q31" i="17"/>
  <c r="P31" i="17"/>
  <c r="E31" i="17"/>
  <c r="T31" i="17"/>
  <c r="S30" i="17"/>
  <c r="R30" i="17"/>
  <c r="Q30" i="17"/>
  <c r="P30" i="17"/>
  <c r="E30" i="17"/>
  <c r="T30" i="17"/>
  <c r="S29" i="17"/>
  <c r="R29" i="17"/>
  <c r="Q29" i="17"/>
  <c r="P29" i="17"/>
  <c r="T29" i="17"/>
  <c r="E29" i="17"/>
  <c r="S28" i="17"/>
  <c r="R28" i="17"/>
  <c r="Q28" i="17"/>
  <c r="P28" i="17"/>
  <c r="E28" i="17"/>
  <c r="S27" i="17"/>
  <c r="R27" i="17"/>
  <c r="Q27" i="17"/>
  <c r="P27" i="17"/>
  <c r="E27" i="17"/>
  <c r="T27" i="17"/>
  <c r="S26" i="17"/>
  <c r="R26" i="17"/>
  <c r="Q26" i="17"/>
  <c r="P26" i="17"/>
  <c r="E26" i="17"/>
  <c r="T26" i="17"/>
  <c r="S25" i="17"/>
  <c r="R25" i="17"/>
  <c r="Q25" i="17"/>
  <c r="P25" i="17"/>
  <c r="E25" i="17"/>
  <c r="E24" i="17"/>
  <c r="R24" i="17"/>
  <c r="S23" i="17"/>
  <c r="R23" i="17"/>
  <c r="Q23" i="17"/>
  <c r="P23" i="17"/>
  <c r="E23" i="17"/>
  <c r="S22" i="17"/>
  <c r="R22" i="17"/>
  <c r="Q22" i="17"/>
  <c r="P22" i="17"/>
  <c r="E22" i="17"/>
  <c r="T22" i="17"/>
  <c r="U21" i="17"/>
  <c r="T21" i="17"/>
  <c r="S21" i="17"/>
  <c r="R21" i="17"/>
  <c r="Q21" i="17"/>
  <c r="P21" i="17"/>
  <c r="E21" i="17"/>
  <c r="S20" i="17"/>
  <c r="R20" i="17"/>
  <c r="Q20" i="17"/>
  <c r="P20" i="17"/>
  <c r="E20" i="17"/>
  <c r="S19" i="17"/>
  <c r="R19" i="17"/>
  <c r="Q19" i="17"/>
  <c r="P19" i="17"/>
  <c r="E19" i="17"/>
  <c r="T19" i="17"/>
  <c r="U18" i="17"/>
  <c r="S18" i="17"/>
  <c r="R18" i="17"/>
  <c r="Q18" i="17"/>
  <c r="P18" i="17"/>
  <c r="E18" i="17"/>
  <c r="T18" i="17"/>
  <c r="U17" i="17"/>
  <c r="T17" i="17"/>
  <c r="S17" i="17"/>
  <c r="R17" i="17"/>
  <c r="Q17" i="17"/>
  <c r="P17" i="17"/>
  <c r="E17" i="17"/>
  <c r="S16" i="17"/>
  <c r="R16" i="17"/>
  <c r="Q16" i="17"/>
  <c r="P16" i="17"/>
  <c r="E16" i="17"/>
  <c r="S15" i="17"/>
  <c r="R15" i="17"/>
  <c r="Q15" i="17"/>
  <c r="P15" i="17"/>
  <c r="E15" i="17"/>
  <c r="T15" i="17"/>
  <c r="U14" i="17"/>
  <c r="S14" i="17"/>
  <c r="R14" i="17"/>
  <c r="Q14" i="17"/>
  <c r="P14" i="17"/>
  <c r="E14" i="17"/>
  <c r="T14" i="17"/>
  <c r="S13" i="17"/>
  <c r="R13" i="17"/>
  <c r="Q13" i="17"/>
  <c r="U13" i="17"/>
  <c r="P13" i="17"/>
  <c r="T13" i="17"/>
  <c r="E13" i="17"/>
  <c r="S12" i="17"/>
  <c r="R12" i="17"/>
  <c r="Q12" i="17"/>
  <c r="P12" i="17"/>
  <c r="E12" i="17"/>
  <c r="S11" i="17"/>
  <c r="R11" i="17"/>
  <c r="Q11" i="17"/>
  <c r="P11" i="17"/>
  <c r="E11" i="17"/>
  <c r="T11" i="17"/>
  <c r="S10" i="17"/>
  <c r="R10" i="17"/>
  <c r="Q10" i="17"/>
  <c r="P10" i="17"/>
  <c r="P9" i="17"/>
  <c r="E10" i="17"/>
  <c r="S9" i="17"/>
  <c r="U58" i="16"/>
  <c r="S58" i="16"/>
  <c r="R58" i="16"/>
  <c r="Q58" i="16"/>
  <c r="P58" i="16"/>
  <c r="E58" i="16"/>
  <c r="T58" i="16"/>
  <c r="U57" i="16"/>
  <c r="T57" i="16"/>
  <c r="S57" i="16"/>
  <c r="R57" i="16"/>
  <c r="Q57" i="16"/>
  <c r="Q56" i="16"/>
  <c r="P57" i="16"/>
  <c r="P56" i="16"/>
  <c r="E57" i="16"/>
  <c r="E56" i="16"/>
  <c r="R56" i="16"/>
  <c r="S55" i="16"/>
  <c r="U54" i="16"/>
  <c r="S54" i="16"/>
  <c r="R54" i="16"/>
  <c r="Q54" i="16"/>
  <c r="P54" i="16"/>
  <c r="E54" i="16"/>
  <c r="T54" i="16"/>
  <c r="U53" i="16"/>
  <c r="T53" i="16"/>
  <c r="S53" i="16"/>
  <c r="R53" i="16"/>
  <c r="Q53" i="16"/>
  <c r="P53" i="16"/>
  <c r="E53" i="16"/>
  <c r="S52" i="16"/>
  <c r="R52" i="16"/>
  <c r="Q52" i="16"/>
  <c r="P52" i="16"/>
  <c r="E52" i="16"/>
  <c r="S51" i="16"/>
  <c r="R51" i="16"/>
  <c r="Q51" i="16"/>
  <c r="P51" i="16"/>
  <c r="E51" i="16"/>
  <c r="E50" i="16"/>
  <c r="U50" i="16"/>
  <c r="S50" i="16"/>
  <c r="R50" i="16"/>
  <c r="T50" i="16"/>
  <c r="U49" i="16"/>
  <c r="T49" i="16"/>
  <c r="S49" i="16"/>
  <c r="R49" i="16"/>
  <c r="Q49" i="16"/>
  <c r="P49" i="16"/>
  <c r="E49" i="16"/>
  <c r="S48" i="16"/>
  <c r="R48" i="16"/>
  <c r="Q48" i="16"/>
  <c r="P48" i="16"/>
  <c r="E48" i="16"/>
  <c r="U48" i="16"/>
  <c r="T47" i="16"/>
  <c r="S47" i="16"/>
  <c r="R47" i="16"/>
  <c r="Q47" i="16"/>
  <c r="P47" i="16"/>
  <c r="E47" i="16"/>
  <c r="U47" i="16"/>
  <c r="S46" i="16"/>
  <c r="R46" i="16"/>
  <c r="Q46" i="16"/>
  <c r="P46" i="16"/>
  <c r="E46" i="16"/>
  <c r="T46" i="16"/>
  <c r="U45" i="16"/>
  <c r="T45" i="16"/>
  <c r="S45" i="16"/>
  <c r="R45" i="16"/>
  <c r="Q45" i="16"/>
  <c r="P45" i="16"/>
  <c r="E45" i="16"/>
  <c r="S44" i="16"/>
  <c r="R44" i="16"/>
  <c r="Q44" i="16"/>
  <c r="P44" i="16"/>
  <c r="E44" i="16"/>
  <c r="U44" i="16"/>
  <c r="S43" i="16"/>
  <c r="R43" i="16"/>
  <c r="Q43" i="16"/>
  <c r="P43" i="16"/>
  <c r="E43" i="16"/>
  <c r="U43" i="16"/>
  <c r="S42" i="16"/>
  <c r="R42" i="16"/>
  <c r="Q42" i="16"/>
  <c r="P42" i="16"/>
  <c r="E42" i="16"/>
  <c r="T42" i="16"/>
  <c r="U41" i="16"/>
  <c r="S41" i="16"/>
  <c r="R41" i="16"/>
  <c r="Q41" i="16"/>
  <c r="Q40" i="16"/>
  <c r="P41" i="16"/>
  <c r="E41" i="16"/>
  <c r="T41" i="16"/>
  <c r="S40" i="16"/>
  <c r="R40" i="16"/>
  <c r="S39" i="16"/>
  <c r="R39" i="16"/>
  <c r="S38" i="16"/>
  <c r="R38" i="16"/>
  <c r="Q38" i="16"/>
  <c r="P38" i="16"/>
  <c r="E38" i="16"/>
  <c r="T38" i="16"/>
  <c r="U37" i="16"/>
  <c r="T37" i="16"/>
  <c r="S37" i="16"/>
  <c r="R37" i="16"/>
  <c r="Q37" i="16"/>
  <c r="P37" i="16"/>
  <c r="E37" i="16"/>
  <c r="S36" i="16"/>
  <c r="R36" i="16"/>
  <c r="Q36" i="16"/>
  <c r="P36" i="16"/>
  <c r="E36" i="16"/>
  <c r="U36" i="16"/>
  <c r="S35" i="16"/>
  <c r="R35" i="16"/>
  <c r="Q35" i="16"/>
  <c r="P35" i="16"/>
  <c r="E35" i="16"/>
  <c r="U35" i="16"/>
  <c r="S34" i="16"/>
  <c r="R34" i="16"/>
  <c r="Q34" i="16"/>
  <c r="P34" i="16"/>
  <c r="E34" i="16"/>
  <c r="T34" i="16"/>
  <c r="U33" i="16"/>
  <c r="T33" i="16"/>
  <c r="S33" i="16"/>
  <c r="R33" i="16"/>
  <c r="Q33" i="16"/>
  <c r="P33" i="16"/>
  <c r="E33" i="16"/>
  <c r="S32" i="16"/>
  <c r="R32" i="16"/>
  <c r="Q32" i="16"/>
  <c r="P32" i="16"/>
  <c r="E32" i="16"/>
  <c r="T32" i="16"/>
  <c r="T31" i="16"/>
  <c r="S31" i="16"/>
  <c r="R31" i="16"/>
  <c r="Q31" i="16"/>
  <c r="P31" i="16"/>
  <c r="E31" i="16"/>
  <c r="U31" i="16"/>
  <c r="S30" i="16"/>
  <c r="R30" i="16"/>
  <c r="Q30" i="16"/>
  <c r="P30" i="16"/>
  <c r="E30" i="16"/>
  <c r="T30" i="16"/>
  <c r="S29" i="16"/>
  <c r="R29" i="16"/>
  <c r="Q29" i="16"/>
  <c r="P29" i="16"/>
  <c r="E29" i="16"/>
  <c r="U28" i="16"/>
  <c r="T28" i="16"/>
  <c r="S28" i="16"/>
  <c r="R28" i="16"/>
  <c r="Q28" i="16"/>
  <c r="P28" i="16"/>
  <c r="E28" i="16"/>
  <c r="S27" i="16"/>
  <c r="R27" i="16"/>
  <c r="Q27" i="16"/>
  <c r="P27" i="16"/>
  <c r="E27" i="16"/>
  <c r="U27" i="16"/>
  <c r="U26" i="16"/>
  <c r="T26" i="16"/>
  <c r="S26" i="16"/>
  <c r="R26" i="16"/>
  <c r="Q26" i="16"/>
  <c r="P26" i="16"/>
  <c r="E26" i="16"/>
  <c r="U25" i="16"/>
  <c r="T25" i="16"/>
  <c r="S25" i="16"/>
  <c r="R25" i="16"/>
  <c r="Q25" i="16"/>
  <c r="Q24" i="16"/>
  <c r="P25" i="16"/>
  <c r="P24" i="16"/>
  <c r="E25" i="16"/>
  <c r="S24" i="16"/>
  <c r="S23" i="16"/>
  <c r="R23" i="16"/>
  <c r="Q23" i="16"/>
  <c r="P23" i="16"/>
  <c r="E23" i="16"/>
  <c r="S22" i="16"/>
  <c r="R22" i="16"/>
  <c r="Q22" i="16"/>
  <c r="U22" i="16"/>
  <c r="P22" i="16"/>
  <c r="T22" i="16"/>
  <c r="E22" i="16"/>
  <c r="U21" i="16"/>
  <c r="T21" i="16"/>
  <c r="S21" i="16"/>
  <c r="R21" i="16"/>
  <c r="Q21" i="16"/>
  <c r="P21" i="16"/>
  <c r="E21" i="16"/>
  <c r="S20" i="16"/>
  <c r="R20" i="16"/>
  <c r="Q20" i="16"/>
  <c r="P20" i="16"/>
  <c r="E20" i="16"/>
  <c r="U20" i="16"/>
  <c r="S19" i="16"/>
  <c r="R19" i="16"/>
  <c r="Q19" i="16"/>
  <c r="P19" i="16"/>
  <c r="E19" i="16"/>
  <c r="T19" i="16"/>
  <c r="S18" i="16"/>
  <c r="R18" i="16"/>
  <c r="Q18" i="16"/>
  <c r="P18" i="16"/>
  <c r="E18" i="16"/>
  <c r="T18" i="16"/>
  <c r="U17" i="16"/>
  <c r="S17" i="16"/>
  <c r="R17" i="16"/>
  <c r="Q17" i="16"/>
  <c r="P17" i="16"/>
  <c r="E17" i="16"/>
  <c r="T17" i="16"/>
  <c r="S16" i="16"/>
  <c r="R16" i="16"/>
  <c r="Q16" i="16"/>
  <c r="P16" i="16"/>
  <c r="E16" i="16"/>
  <c r="U16" i="16"/>
  <c r="S15" i="16"/>
  <c r="R15" i="16"/>
  <c r="Q15" i="16"/>
  <c r="P15" i="16"/>
  <c r="E15" i="16"/>
  <c r="T15" i="16"/>
  <c r="S14" i="16"/>
  <c r="R14" i="16"/>
  <c r="Q14" i="16"/>
  <c r="P14" i="16"/>
  <c r="E14" i="16"/>
  <c r="U14" i="16"/>
  <c r="S13" i="16"/>
  <c r="R13" i="16"/>
  <c r="Q13" i="16"/>
  <c r="U13" i="16"/>
  <c r="P13" i="16"/>
  <c r="T13" i="16"/>
  <c r="E13" i="16"/>
  <c r="S12" i="16"/>
  <c r="R12" i="16"/>
  <c r="Q12" i="16"/>
  <c r="P12" i="16"/>
  <c r="E12" i="16"/>
  <c r="U12" i="16"/>
  <c r="S11" i="16"/>
  <c r="R11" i="16"/>
  <c r="Q11" i="16"/>
  <c r="P11" i="16"/>
  <c r="E11" i="16"/>
  <c r="T11" i="16"/>
  <c r="S10" i="16"/>
  <c r="R10" i="16"/>
  <c r="Q10" i="16"/>
  <c r="P10" i="16"/>
  <c r="E10" i="16"/>
  <c r="S9" i="16"/>
  <c r="S8" i="16"/>
  <c r="U58" i="15"/>
  <c r="T58" i="15"/>
  <c r="S58" i="15"/>
  <c r="R58" i="15"/>
  <c r="Q58" i="15"/>
  <c r="P58" i="15"/>
  <c r="E58" i="15"/>
  <c r="S57" i="15"/>
  <c r="R57" i="15"/>
  <c r="Q57" i="15"/>
  <c r="P57" i="15"/>
  <c r="P56" i="15"/>
  <c r="E57" i="15"/>
  <c r="E56" i="15"/>
  <c r="U56" i="15"/>
  <c r="S56" i="15"/>
  <c r="U54" i="15"/>
  <c r="T54" i="15"/>
  <c r="S54" i="15"/>
  <c r="R54" i="15"/>
  <c r="Q54" i="15"/>
  <c r="P54" i="15"/>
  <c r="E54" i="15"/>
  <c r="S53" i="15"/>
  <c r="R53" i="15"/>
  <c r="Q53" i="15"/>
  <c r="P53" i="15"/>
  <c r="E53" i="15"/>
  <c r="U53" i="15"/>
  <c r="S52" i="15"/>
  <c r="R52" i="15"/>
  <c r="Q52" i="15"/>
  <c r="P52" i="15"/>
  <c r="E52" i="15"/>
  <c r="U52" i="15"/>
  <c r="S51" i="15"/>
  <c r="R51" i="15"/>
  <c r="Q51" i="15"/>
  <c r="P51" i="15"/>
  <c r="E51" i="15"/>
  <c r="S50" i="15"/>
  <c r="R50" i="15"/>
  <c r="S49" i="15"/>
  <c r="R49" i="15"/>
  <c r="Q49" i="15"/>
  <c r="P49" i="15"/>
  <c r="E49" i="15"/>
  <c r="T49" i="15"/>
  <c r="S48" i="15"/>
  <c r="R48" i="15"/>
  <c r="Q48" i="15"/>
  <c r="P48" i="15"/>
  <c r="E48" i="15"/>
  <c r="U48" i="15"/>
  <c r="S47" i="15"/>
  <c r="R47" i="15"/>
  <c r="Q47" i="15"/>
  <c r="P47" i="15"/>
  <c r="E47" i="15"/>
  <c r="T47" i="15"/>
  <c r="U46" i="15"/>
  <c r="S46" i="15"/>
  <c r="R46" i="15"/>
  <c r="Q46" i="15"/>
  <c r="P46" i="15"/>
  <c r="E46" i="15"/>
  <c r="T46" i="15"/>
  <c r="S45" i="15"/>
  <c r="R45" i="15"/>
  <c r="Q45" i="15"/>
  <c r="P45" i="15"/>
  <c r="E45" i="15"/>
  <c r="T45" i="15"/>
  <c r="S44" i="15"/>
  <c r="R44" i="15"/>
  <c r="Q44" i="15"/>
  <c r="P44" i="15"/>
  <c r="E44" i="15"/>
  <c r="U44" i="15"/>
  <c r="S43" i="15"/>
  <c r="R43" i="15"/>
  <c r="Q43" i="15"/>
  <c r="P43" i="15"/>
  <c r="E43" i="15"/>
  <c r="T43" i="15"/>
  <c r="U42" i="15"/>
  <c r="S42" i="15"/>
  <c r="R42" i="15"/>
  <c r="Q42" i="15"/>
  <c r="P42" i="15"/>
  <c r="E42" i="15"/>
  <c r="T42" i="15"/>
  <c r="S41" i="15"/>
  <c r="R41" i="15"/>
  <c r="Q41" i="15"/>
  <c r="P41" i="15"/>
  <c r="P40" i="15"/>
  <c r="E41" i="15"/>
  <c r="S40" i="15"/>
  <c r="R40" i="15"/>
  <c r="S39" i="15"/>
  <c r="U38" i="15"/>
  <c r="T38" i="15"/>
  <c r="S38" i="15"/>
  <c r="R38" i="15"/>
  <c r="Q38" i="15"/>
  <c r="P38" i="15"/>
  <c r="E38" i="15"/>
  <c r="S37" i="15"/>
  <c r="R37" i="15"/>
  <c r="Q37" i="15"/>
  <c r="P37" i="15"/>
  <c r="E37" i="15"/>
  <c r="T37" i="15"/>
  <c r="T36" i="15"/>
  <c r="S36" i="15"/>
  <c r="R36" i="15"/>
  <c r="Q36" i="15"/>
  <c r="P36" i="15"/>
  <c r="E36" i="15"/>
  <c r="U36" i="15"/>
  <c r="S35" i="15"/>
  <c r="R35" i="15"/>
  <c r="Q35" i="15"/>
  <c r="P35" i="15"/>
  <c r="E35" i="15"/>
  <c r="T35" i="15"/>
  <c r="U34" i="15"/>
  <c r="T34" i="15"/>
  <c r="S34" i="15"/>
  <c r="R34" i="15"/>
  <c r="Q34" i="15"/>
  <c r="P34" i="15"/>
  <c r="E34" i="15"/>
  <c r="S33" i="15"/>
  <c r="R33" i="15"/>
  <c r="Q33" i="15"/>
  <c r="P33" i="15"/>
  <c r="E33" i="15"/>
  <c r="T33" i="15"/>
  <c r="T32" i="15"/>
  <c r="S32" i="15"/>
  <c r="R32" i="15"/>
  <c r="Q32" i="15"/>
  <c r="P32" i="15"/>
  <c r="E32" i="15"/>
  <c r="U32" i="15"/>
  <c r="S31" i="15"/>
  <c r="R31" i="15"/>
  <c r="Q31" i="15"/>
  <c r="P31" i="15"/>
  <c r="E31" i="15"/>
  <c r="T31" i="15"/>
  <c r="U30" i="15"/>
  <c r="T30" i="15"/>
  <c r="S30" i="15"/>
  <c r="R30" i="15"/>
  <c r="Q30" i="15"/>
  <c r="P30" i="15"/>
  <c r="E30" i="15"/>
  <c r="S29" i="15"/>
  <c r="R29" i="15"/>
  <c r="Q29" i="15"/>
  <c r="U29" i="15"/>
  <c r="P29" i="15"/>
  <c r="E29" i="15"/>
  <c r="T29" i="15"/>
  <c r="S28" i="15"/>
  <c r="R28" i="15"/>
  <c r="Q28" i="15"/>
  <c r="P28" i="15"/>
  <c r="E28" i="15"/>
  <c r="U28" i="15"/>
  <c r="S27" i="15"/>
  <c r="R27" i="15"/>
  <c r="Q27" i="15"/>
  <c r="P27" i="15"/>
  <c r="E27" i="15"/>
  <c r="S26" i="15"/>
  <c r="R26" i="15"/>
  <c r="Q26" i="15"/>
  <c r="P26" i="15"/>
  <c r="E26" i="15"/>
  <c r="U26" i="15"/>
  <c r="S25" i="15"/>
  <c r="R25" i="15"/>
  <c r="Q25" i="15"/>
  <c r="Q24" i="15"/>
  <c r="P25" i="15"/>
  <c r="E25" i="15"/>
  <c r="U25" i="15"/>
  <c r="S24" i="15"/>
  <c r="S23" i="15"/>
  <c r="R23" i="15"/>
  <c r="Q23" i="15"/>
  <c r="P23" i="15"/>
  <c r="E23" i="15"/>
  <c r="S22" i="15"/>
  <c r="R22" i="15"/>
  <c r="Q22" i="15"/>
  <c r="P22" i="15"/>
  <c r="E22" i="15"/>
  <c r="U22" i="15"/>
  <c r="S21" i="15"/>
  <c r="R21" i="15"/>
  <c r="Q21" i="15"/>
  <c r="P21" i="15"/>
  <c r="E21" i="15"/>
  <c r="T21" i="15"/>
  <c r="S20" i="15"/>
  <c r="R20" i="15"/>
  <c r="Q20" i="15"/>
  <c r="P20" i="15"/>
  <c r="E20" i="15"/>
  <c r="U20" i="15"/>
  <c r="S19" i="15"/>
  <c r="R19" i="15"/>
  <c r="Q19" i="15"/>
  <c r="P19" i="15"/>
  <c r="E19" i="15"/>
  <c r="T19" i="15"/>
  <c r="S18" i="15"/>
  <c r="R18" i="15"/>
  <c r="Q18" i="15"/>
  <c r="P18" i="15"/>
  <c r="E18" i="15"/>
  <c r="U18" i="15"/>
  <c r="S17" i="15"/>
  <c r="R17" i="15"/>
  <c r="Q17" i="15"/>
  <c r="P17" i="15"/>
  <c r="E17" i="15"/>
  <c r="T17" i="15"/>
  <c r="S16" i="15"/>
  <c r="R16" i="15"/>
  <c r="Q16" i="15"/>
  <c r="P16" i="15"/>
  <c r="E16" i="15"/>
  <c r="U16" i="15"/>
  <c r="S15" i="15"/>
  <c r="R15" i="15"/>
  <c r="Q15" i="15"/>
  <c r="P15" i="15"/>
  <c r="E15" i="15"/>
  <c r="T15" i="15"/>
  <c r="S14" i="15"/>
  <c r="R14" i="15"/>
  <c r="Q14" i="15"/>
  <c r="P14" i="15"/>
  <c r="E14" i="15"/>
  <c r="U14" i="15"/>
  <c r="S13" i="15"/>
  <c r="R13" i="15"/>
  <c r="Q13" i="15"/>
  <c r="U13" i="15"/>
  <c r="P13" i="15"/>
  <c r="E13" i="15"/>
  <c r="S12" i="15"/>
  <c r="R12" i="15"/>
  <c r="Q12" i="15"/>
  <c r="P12" i="15"/>
  <c r="E12" i="15"/>
  <c r="U12" i="15"/>
  <c r="S11" i="15"/>
  <c r="R11" i="15"/>
  <c r="Q11" i="15"/>
  <c r="P11" i="15"/>
  <c r="E11" i="15"/>
  <c r="T11" i="15"/>
  <c r="S10" i="15"/>
  <c r="R10" i="15"/>
  <c r="Q10" i="15"/>
  <c r="P10" i="15"/>
  <c r="E10" i="15"/>
  <c r="S9" i="15"/>
  <c r="U58" i="14"/>
  <c r="T58" i="14"/>
  <c r="S58" i="14"/>
  <c r="R58" i="14"/>
  <c r="Q58" i="14"/>
  <c r="P58" i="14"/>
  <c r="E58" i="14"/>
  <c r="S57" i="14"/>
  <c r="R57" i="14"/>
  <c r="Q57" i="14"/>
  <c r="P57" i="14"/>
  <c r="E57" i="14"/>
  <c r="S56" i="14"/>
  <c r="S54" i="14"/>
  <c r="R54" i="14"/>
  <c r="Q54" i="14"/>
  <c r="P54" i="14"/>
  <c r="E54" i="14"/>
  <c r="U54" i="14"/>
  <c r="S53" i="14"/>
  <c r="R53" i="14"/>
  <c r="Q53" i="14"/>
  <c r="P53" i="14"/>
  <c r="E53" i="14"/>
  <c r="T53" i="14"/>
  <c r="S52" i="14"/>
  <c r="R52" i="14"/>
  <c r="Q52" i="14"/>
  <c r="P52" i="14"/>
  <c r="E52" i="14"/>
  <c r="U52" i="14"/>
  <c r="S51" i="14"/>
  <c r="R51" i="14"/>
  <c r="Q51" i="14"/>
  <c r="Q50" i="14"/>
  <c r="P51" i="14"/>
  <c r="P50" i="14"/>
  <c r="E51" i="14"/>
  <c r="S50" i="14"/>
  <c r="R50" i="14"/>
  <c r="S49" i="14"/>
  <c r="R49" i="14"/>
  <c r="Q49" i="14"/>
  <c r="P49" i="14"/>
  <c r="E49" i="14"/>
  <c r="T49" i="14"/>
  <c r="T48" i="14"/>
  <c r="S48" i="14"/>
  <c r="R48" i="14"/>
  <c r="Q48" i="14"/>
  <c r="P48" i="14"/>
  <c r="E48" i="14"/>
  <c r="U48" i="14"/>
  <c r="S47" i="14"/>
  <c r="R47" i="14"/>
  <c r="Q47" i="14"/>
  <c r="P47" i="14"/>
  <c r="E47" i="14"/>
  <c r="T47" i="14"/>
  <c r="U46" i="14"/>
  <c r="T46" i="14"/>
  <c r="S46" i="14"/>
  <c r="R46" i="14"/>
  <c r="Q46" i="14"/>
  <c r="P46" i="14"/>
  <c r="E46" i="14"/>
  <c r="S45" i="14"/>
  <c r="R45" i="14"/>
  <c r="Q45" i="14"/>
  <c r="P45" i="14"/>
  <c r="E45" i="14"/>
  <c r="T45" i="14"/>
  <c r="T44" i="14"/>
  <c r="S44" i="14"/>
  <c r="R44" i="14"/>
  <c r="Q44" i="14"/>
  <c r="P44" i="14"/>
  <c r="E44" i="14"/>
  <c r="U44" i="14"/>
  <c r="S43" i="14"/>
  <c r="R43" i="14"/>
  <c r="Q43" i="14"/>
  <c r="P43" i="14"/>
  <c r="E43" i="14"/>
  <c r="T43" i="14"/>
  <c r="S42" i="14"/>
  <c r="R42" i="14"/>
  <c r="Q42" i="14"/>
  <c r="P42" i="14"/>
  <c r="E42" i="14"/>
  <c r="U41" i="14"/>
  <c r="S41" i="14"/>
  <c r="R41" i="14"/>
  <c r="Q41" i="14"/>
  <c r="Q40" i="14"/>
  <c r="Q39" i="14"/>
  <c r="P41" i="14"/>
  <c r="P40" i="14"/>
  <c r="P39" i="14"/>
  <c r="E41" i="14"/>
  <c r="S40" i="14"/>
  <c r="S39" i="14"/>
  <c r="R39" i="14"/>
  <c r="U38" i="14"/>
  <c r="S38" i="14"/>
  <c r="R38" i="14"/>
  <c r="Q38" i="14"/>
  <c r="P38" i="14"/>
  <c r="E38" i="14"/>
  <c r="T38" i="14"/>
  <c r="S37" i="14"/>
  <c r="R37" i="14"/>
  <c r="Q37" i="14"/>
  <c r="P37" i="14"/>
  <c r="E37" i="14"/>
  <c r="T37" i="14"/>
  <c r="T36" i="14"/>
  <c r="S36" i="14"/>
  <c r="R36" i="14"/>
  <c r="Q36" i="14"/>
  <c r="P36" i="14"/>
  <c r="E36" i="14"/>
  <c r="U36" i="14"/>
  <c r="S35" i="14"/>
  <c r="R35" i="14"/>
  <c r="Q35" i="14"/>
  <c r="P35" i="14"/>
  <c r="E35" i="14"/>
  <c r="T35" i="14"/>
  <c r="U34" i="14"/>
  <c r="S34" i="14"/>
  <c r="R34" i="14"/>
  <c r="Q34" i="14"/>
  <c r="P34" i="14"/>
  <c r="E34" i="14"/>
  <c r="T34" i="14"/>
  <c r="S33" i="14"/>
  <c r="R33" i="14"/>
  <c r="Q33" i="14"/>
  <c r="P33" i="14"/>
  <c r="E33" i="14"/>
  <c r="T33" i="14"/>
  <c r="S32" i="14"/>
  <c r="R32" i="14"/>
  <c r="Q32" i="14"/>
  <c r="P32" i="14"/>
  <c r="E32" i="14"/>
  <c r="U32" i="14"/>
  <c r="S31" i="14"/>
  <c r="R31" i="14"/>
  <c r="Q31" i="14"/>
  <c r="P31" i="14"/>
  <c r="E31" i="14"/>
  <c r="T31" i="14"/>
  <c r="U30" i="14"/>
  <c r="S30" i="14"/>
  <c r="R30" i="14"/>
  <c r="Q30" i="14"/>
  <c r="P30" i="14"/>
  <c r="E30" i="14"/>
  <c r="T30" i="14"/>
  <c r="S29" i="14"/>
  <c r="R29" i="14"/>
  <c r="Q29" i="14"/>
  <c r="P29" i="14"/>
  <c r="E29" i="14"/>
  <c r="T29" i="14"/>
  <c r="T28" i="14"/>
  <c r="S28" i="14"/>
  <c r="R28" i="14"/>
  <c r="Q28" i="14"/>
  <c r="P28" i="14"/>
  <c r="E28" i="14"/>
  <c r="U28" i="14"/>
  <c r="S27" i="14"/>
  <c r="R27" i="14"/>
  <c r="Q27" i="14"/>
  <c r="P27" i="14"/>
  <c r="E27" i="14"/>
  <c r="T27" i="14"/>
  <c r="U26" i="14"/>
  <c r="T26" i="14"/>
  <c r="S26" i="14"/>
  <c r="R26" i="14"/>
  <c r="Q26" i="14"/>
  <c r="P26" i="14"/>
  <c r="E26" i="14"/>
  <c r="S25" i="14"/>
  <c r="R25" i="14"/>
  <c r="Q25" i="14"/>
  <c r="P25" i="14"/>
  <c r="E25" i="14"/>
  <c r="S23" i="14"/>
  <c r="R23" i="14"/>
  <c r="Q23" i="14"/>
  <c r="P23" i="14"/>
  <c r="E23" i="14"/>
  <c r="S22" i="14"/>
  <c r="R22" i="14"/>
  <c r="Q22" i="14"/>
  <c r="P22" i="14"/>
  <c r="E22" i="14"/>
  <c r="U22" i="14"/>
  <c r="S21" i="14"/>
  <c r="R21" i="14"/>
  <c r="Q21" i="14"/>
  <c r="P21" i="14"/>
  <c r="E21" i="14"/>
  <c r="T21" i="14"/>
  <c r="S20" i="14"/>
  <c r="R20" i="14"/>
  <c r="Q20" i="14"/>
  <c r="P20" i="14"/>
  <c r="E20" i="14"/>
  <c r="U20" i="14"/>
  <c r="S19" i="14"/>
  <c r="R19" i="14"/>
  <c r="Q19" i="14"/>
  <c r="P19" i="14"/>
  <c r="E19" i="14"/>
  <c r="T19" i="14"/>
  <c r="S18" i="14"/>
  <c r="R18" i="14"/>
  <c r="Q18" i="14"/>
  <c r="P18" i="14"/>
  <c r="E18" i="14"/>
  <c r="U18" i="14"/>
  <c r="S17" i="14"/>
  <c r="R17" i="14"/>
  <c r="Q17" i="14"/>
  <c r="P17" i="14"/>
  <c r="E17" i="14"/>
  <c r="T17" i="14"/>
  <c r="S16" i="14"/>
  <c r="R16" i="14"/>
  <c r="Q16" i="14"/>
  <c r="P16" i="14"/>
  <c r="E16" i="14"/>
  <c r="U16" i="14"/>
  <c r="S15" i="14"/>
  <c r="R15" i="14"/>
  <c r="Q15" i="14"/>
  <c r="P15" i="14"/>
  <c r="E15" i="14"/>
  <c r="T15" i="14"/>
  <c r="S14" i="14"/>
  <c r="R14" i="14"/>
  <c r="Q14" i="14"/>
  <c r="P14" i="14"/>
  <c r="E14" i="14"/>
  <c r="U14" i="14"/>
  <c r="S13" i="14"/>
  <c r="R13" i="14"/>
  <c r="Q13" i="14"/>
  <c r="U13" i="14"/>
  <c r="P13" i="14"/>
  <c r="E13" i="14"/>
  <c r="S12" i="14"/>
  <c r="R12" i="14"/>
  <c r="Q12" i="14"/>
  <c r="P12" i="14"/>
  <c r="E12" i="14"/>
  <c r="U12" i="14"/>
  <c r="S11" i="14"/>
  <c r="R11" i="14"/>
  <c r="Q11" i="14"/>
  <c r="P11" i="14"/>
  <c r="E11" i="14"/>
  <c r="T11" i="14"/>
  <c r="S10" i="14"/>
  <c r="R10" i="14"/>
  <c r="Q10" i="14"/>
  <c r="P10" i="14"/>
  <c r="E10" i="14"/>
  <c r="S9" i="14"/>
  <c r="S58" i="13"/>
  <c r="R58" i="13"/>
  <c r="Q58" i="13"/>
  <c r="P58" i="13"/>
  <c r="E58" i="13"/>
  <c r="U58" i="13"/>
  <c r="S57" i="13"/>
  <c r="R57" i="13"/>
  <c r="Q57" i="13"/>
  <c r="Q56" i="13"/>
  <c r="P57" i="13"/>
  <c r="E57" i="13"/>
  <c r="U57" i="13"/>
  <c r="S56" i="13"/>
  <c r="S54" i="13"/>
  <c r="R54" i="13"/>
  <c r="Q54" i="13"/>
  <c r="P54" i="13"/>
  <c r="E54" i="13"/>
  <c r="T54" i="13"/>
  <c r="U53" i="13"/>
  <c r="S53" i="13"/>
  <c r="R53" i="13"/>
  <c r="Q53" i="13"/>
  <c r="P53" i="13"/>
  <c r="E53" i="13"/>
  <c r="T53" i="13"/>
  <c r="S52" i="13"/>
  <c r="R52" i="13"/>
  <c r="Q52" i="13"/>
  <c r="P52" i="13"/>
  <c r="E52" i="13"/>
  <c r="U52" i="13"/>
  <c r="S51" i="13"/>
  <c r="R51" i="13"/>
  <c r="Q51" i="13"/>
  <c r="P51" i="13"/>
  <c r="P50" i="13"/>
  <c r="E51" i="13"/>
  <c r="S50" i="13"/>
  <c r="R50" i="13"/>
  <c r="S49" i="13"/>
  <c r="R49" i="13"/>
  <c r="Q49" i="13"/>
  <c r="U49" i="13"/>
  <c r="P49" i="13"/>
  <c r="E49" i="13"/>
  <c r="S48" i="13"/>
  <c r="R48" i="13"/>
  <c r="Q48" i="13"/>
  <c r="P48" i="13"/>
  <c r="E48" i="13"/>
  <c r="U48" i="13"/>
  <c r="S47" i="13"/>
  <c r="R47" i="13"/>
  <c r="Q47" i="13"/>
  <c r="P47" i="13"/>
  <c r="E47" i="13"/>
  <c r="T47" i="13"/>
  <c r="S46" i="13"/>
  <c r="R46" i="13"/>
  <c r="Q46" i="13"/>
  <c r="P46" i="13"/>
  <c r="E46" i="13"/>
  <c r="T46" i="13"/>
  <c r="U45" i="13"/>
  <c r="S45" i="13"/>
  <c r="R45" i="13"/>
  <c r="Q45" i="13"/>
  <c r="P45" i="13"/>
  <c r="E45" i="13"/>
  <c r="T45" i="13"/>
  <c r="S44" i="13"/>
  <c r="R44" i="13"/>
  <c r="Q44" i="13"/>
  <c r="P44" i="13"/>
  <c r="E44" i="13"/>
  <c r="U44" i="13"/>
  <c r="S43" i="13"/>
  <c r="R43" i="13"/>
  <c r="Q43" i="13"/>
  <c r="P43" i="13"/>
  <c r="E43" i="13"/>
  <c r="S42" i="13"/>
  <c r="R42" i="13"/>
  <c r="Q42" i="13"/>
  <c r="P42" i="13"/>
  <c r="E42" i="13"/>
  <c r="T42" i="13"/>
  <c r="U41" i="13"/>
  <c r="S41" i="13"/>
  <c r="R41" i="13"/>
  <c r="Q41" i="13"/>
  <c r="Q40" i="13"/>
  <c r="P41" i="13"/>
  <c r="E41" i="13"/>
  <c r="S40" i="13"/>
  <c r="S39" i="13"/>
  <c r="T38" i="13"/>
  <c r="S38" i="13"/>
  <c r="R38" i="13"/>
  <c r="Q38" i="13"/>
  <c r="P38" i="13"/>
  <c r="E38" i="13"/>
  <c r="U38" i="13"/>
  <c r="S37" i="13"/>
  <c r="R37" i="13"/>
  <c r="Q37" i="13"/>
  <c r="P37" i="13"/>
  <c r="E37" i="13"/>
  <c r="T37" i="13"/>
  <c r="T36" i="13"/>
  <c r="S36" i="13"/>
  <c r="R36" i="13"/>
  <c r="Q36" i="13"/>
  <c r="P36" i="13"/>
  <c r="E36" i="13"/>
  <c r="U36" i="13"/>
  <c r="S35" i="13"/>
  <c r="R35" i="13"/>
  <c r="Q35" i="13"/>
  <c r="P35" i="13"/>
  <c r="E35" i="13"/>
  <c r="T34" i="13"/>
  <c r="S34" i="13"/>
  <c r="R34" i="13"/>
  <c r="Q34" i="13"/>
  <c r="P34" i="13"/>
  <c r="E34" i="13"/>
  <c r="U34" i="13"/>
  <c r="S33" i="13"/>
  <c r="R33" i="13"/>
  <c r="Q33" i="13"/>
  <c r="P33" i="13"/>
  <c r="E33" i="13"/>
  <c r="T33" i="13"/>
  <c r="T32" i="13"/>
  <c r="S32" i="13"/>
  <c r="R32" i="13"/>
  <c r="Q32" i="13"/>
  <c r="P32" i="13"/>
  <c r="E32" i="13"/>
  <c r="U32" i="13"/>
  <c r="S31" i="13"/>
  <c r="R31" i="13"/>
  <c r="Q31" i="13"/>
  <c r="P31" i="13"/>
  <c r="E31" i="13"/>
  <c r="T30" i="13"/>
  <c r="S30" i="13"/>
  <c r="R30" i="13"/>
  <c r="Q30" i="13"/>
  <c r="P30" i="13"/>
  <c r="E30" i="13"/>
  <c r="U30" i="13"/>
  <c r="S29" i="13"/>
  <c r="R29" i="13"/>
  <c r="Q29" i="13"/>
  <c r="U29" i="13"/>
  <c r="P29" i="13"/>
  <c r="E29" i="13"/>
  <c r="S28" i="13"/>
  <c r="R28" i="13"/>
  <c r="Q28" i="13"/>
  <c r="P28" i="13"/>
  <c r="E28" i="13"/>
  <c r="U28" i="13"/>
  <c r="S27" i="13"/>
  <c r="R27" i="13"/>
  <c r="Q27" i="13"/>
  <c r="P27" i="13"/>
  <c r="E27" i="13"/>
  <c r="S26" i="13"/>
  <c r="R26" i="13"/>
  <c r="Q26" i="13"/>
  <c r="P26" i="13"/>
  <c r="E26" i="13"/>
  <c r="T26" i="13"/>
  <c r="U25" i="13"/>
  <c r="S25" i="13"/>
  <c r="R25" i="13"/>
  <c r="Q25" i="13"/>
  <c r="Q24" i="13"/>
  <c r="P25" i="13"/>
  <c r="P24" i="13"/>
  <c r="E25" i="13"/>
  <c r="S24" i="13"/>
  <c r="S23" i="13"/>
  <c r="R23" i="13"/>
  <c r="Q23" i="13"/>
  <c r="P23" i="13"/>
  <c r="E23" i="13"/>
  <c r="S22" i="13"/>
  <c r="R22" i="13"/>
  <c r="Q22" i="13"/>
  <c r="P22" i="13"/>
  <c r="E22" i="13"/>
  <c r="T22" i="13"/>
  <c r="U21" i="13"/>
  <c r="S21" i="13"/>
  <c r="R21" i="13"/>
  <c r="Q21" i="13"/>
  <c r="P21" i="13"/>
  <c r="E21" i="13"/>
  <c r="T21" i="13"/>
  <c r="S20" i="13"/>
  <c r="R20" i="13"/>
  <c r="Q20" i="13"/>
  <c r="P20" i="13"/>
  <c r="E20" i="13"/>
  <c r="U20" i="13"/>
  <c r="S19" i="13"/>
  <c r="R19" i="13"/>
  <c r="Q19" i="13"/>
  <c r="P19" i="13"/>
  <c r="E19" i="13"/>
  <c r="S18" i="13"/>
  <c r="R18" i="13"/>
  <c r="Q18" i="13"/>
  <c r="P18" i="13"/>
  <c r="E18" i="13"/>
  <c r="T18" i="13"/>
  <c r="U17" i="13"/>
  <c r="S17" i="13"/>
  <c r="R17" i="13"/>
  <c r="Q17" i="13"/>
  <c r="P17" i="13"/>
  <c r="E17" i="13"/>
  <c r="T17" i="13"/>
  <c r="T16" i="13"/>
  <c r="S16" i="13"/>
  <c r="R16" i="13"/>
  <c r="Q16" i="13"/>
  <c r="P16" i="13"/>
  <c r="E16" i="13"/>
  <c r="U16" i="13"/>
  <c r="S15" i="13"/>
  <c r="R15" i="13"/>
  <c r="Q15" i="13"/>
  <c r="P15" i="13"/>
  <c r="E15" i="13"/>
  <c r="T14" i="13"/>
  <c r="S14" i="13"/>
  <c r="R14" i="13"/>
  <c r="Q14" i="13"/>
  <c r="P14" i="13"/>
  <c r="E14" i="13"/>
  <c r="U14" i="13"/>
  <c r="S13" i="13"/>
  <c r="R13" i="13"/>
  <c r="Q13" i="13"/>
  <c r="U13" i="13"/>
  <c r="P13" i="13"/>
  <c r="E13" i="13"/>
  <c r="S12" i="13"/>
  <c r="R12" i="13"/>
  <c r="Q12" i="13"/>
  <c r="P12" i="13"/>
  <c r="E12" i="13"/>
  <c r="U12" i="13"/>
  <c r="S11" i="13"/>
  <c r="R11" i="13"/>
  <c r="Q11" i="13"/>
  <c r="P11" i="13"/>
  <c r="E11" i="13"/>
  <c r="S10" i="13"/>
  <c r="R10" i="13"/>
  <c r="Q10" i="13"/>
  <c r="P10" i="13"/>
  <c r="E10" i="13"/>
  <c r="S9" i="13"/>
  <c r="T58" i="12"/>
  <c r="S58" i="12"/>
  <c r="R58" i="12"/>
  <c r="Q58" i="12"/>
  <c r="P58" i="12"/>
  <c r="E58" i="12"/>
  <c r="U58" i="12"/>
  <c r="S57" i="12"/>
  <c r="R57" i="12"/>
  <c r="Q57" i="12"/>
  <c r="Q56" i="12"/>
  <c r="P57" i="12"/>
  <c r="E57" i="12"/>
  <c r="U57" i="12"/>
  <c r="T54" i="12"/>
  <c r="S54" i="12"/>
  <c r="R54" i="12"/>
  <c r="Q54" i="12"/>
  <c r="P54" i="12"/>
  <c r="E54" i="12"/>
  <c r="U54" i="12"/>
  <c r="S53" i="12"/>
  <c r="R53" i="12"/>
  <c r="Q53" i="12"/>
  <c r="P53" i="12"/>
  <c r="E53" i="12"/>
  <c r="T53" i="12"/>
  <c r="S52" i="12"/>
  <c r="R52" i="12"/>
  <c r="Q52" i="12"/>
  <c r="P52" i="12"/>
  <c r="E52" i="12"/>
  <c r="U52" i="12"/>
  <c r="S51" i="12"/>
  <c r="R51" i="12"/>
  <c r="Q51" i="12"/>
  <c r="Q50" i="12"/>
  <c r="P51" i="12"/>
  <c r="P50" i="12"/>
  <c r="E51" i="12"/>
  <c r="S50" i="12"/>
  <c r="R50" i="12"/>
  <c r="S49" i="12"/>
  <c r="R49" i="12"/>
  <c r="Q49" i="12"/>
  <c r="P49" i="12"/>
  <c r="E49" i="12"/>
  <c r="T48" i="12"/>
  <c r="S48" i="12"/>
  <c r="R48" i="12"/>
  <c r="Q48" i="12"/>
  <c r="P48" i="12"/>
  <c r="E48" i="12"/>
  <c r="U48" i="12"/>
  <c r="S47" i="12"/>
  <c r="R47" i="12"/>
  <c r="Q47" i="12"/>
  <c r="P47" i="12"/>
  <c r="E47" i="12"/>
  <c r="U46" i="12"/>
  <c r="T46" i="12"/>
  <c r="S46" i="12"/>
  <c r="R46" i="12"/>
  <c r="Q46" i="12"/>
  <c r="P46" i="12"/>
  <c r="E46" i="12"/>
  <c r="S45" i="12"/>
  <c r="R45" i="12"/>
  <c r="Q45" i="12"/>
  <c r="P45" i="12"/>
  <c r="E45" i="12"/>
  <c r="T44" i="12"/>
  <c r="S44" i="12"/>
  <c r="R44" i="12"/>
  <c r="Q44" i="12"/>
  <c r="P44" i="12"/>
  <c r="E44" i="12"/>
  <c r="U44" i="12"/>
  <c r="S43" i="12"/>
  <c r="R43" i="12"/>
  <c r="Q43" i="12"/>
  <c r="P43" i="12"/>
  <c r="E43" i="12"/>
  <c r="U42" i="12"/>
  <c r="T42" i="12"/>
  <c r="S42" i="12"/>
  <c r="R42" i="12"/>
  <c r="Q42" i="12"/>
  <c r="P42" i="12"/>
  <c r="E42" i="12"/>
  <c r="S41" i="12"/>
  <c r="R41" i="12"/>
  <c r="Q41" i="12"/>
  <c r="P41" i="12"/>
  <c r="E41" i="12"/>
  <c r="S40" i="12"/>
  <c r="S39" i="12"/>
  <c r="R39" i="12"/>
  <c r="S38" i="12"/>
  <c r="R38" i="12"/>
  <c r="Q38" i="12"/>
  <c r="P38" i="12"/>
  <c r="E38" i="12"/>
  <c r="U37" i="12"/>
  <c r="S37" i="12"/>
  <c r="R37" i="12"/>
  <c r="Q37" i="12"/>
  <c r="P37" i="12"/>
  <c r="E37" i="12"/>
  <c r="T37" i="12"/>
  <c r="S36" i="12"/>
  <c r="R36" i="12"/>
  <c r="Q36" i="12"/>
  <c r="P36" i="12"/>
  <c r="E36" i="12"/>
  <c r="S35" i="12"/>
  <c r="R35" i="12"/>
  <c r="Q35" i="12"/>
  <c r="P35" i="12"/>
  <c r="E35" i="12"/>
  <c r="S34" i="12"/>
  <c r="R34" i="12"/>
  <c r="Q34" i="12"/>
  <c r="P34" i="12"/>
  <c r="E34" i="12"/>
  <c r="U33" i="12"/>
  <c r="S33" i="12"/>
  <c r="R33" i="12"/>
  <c r="Q33" i="12"/>
  <c r="P33" i="12"/>
  <c r="E33" i="12"/>
  <c r="T33" i="12"/>
  <c r="S32" i="12"/>
  <c r="R32" i="12"/>
  <c r="Q32" i="12"/>
  <c r="P32" i="12"/>
  <c r="E32" i="12"/>
  <c r="S31" i="12"/>
  <c r="R31" i="12"/>
  <c r="Q31" i="12"/>
  <c r="P31" i="12"/>
  <c r="E31" i="12"/>
  <c r="S30" i="12"/>
  <c r="R30" i="12"/>
  <c r="Q30" i="12"/>
  <c r="P30" i="12"/>
  <c r="E30" i="12"/>
  <c r="U29" i="12"/>
  <c r="S29" i="12"/>
  <c r="R29" i="12"/>
  <c r="Q29" i="12"/>
  <c r="P29" i="12"/>
  <c r="E29" i="12"/>
  <c r="S28" i="12"/>
  <c r="R28" i="12"/>
  <c r="Q28" i="12"/>
  <c r="P28" i="12"/>
  <c r="E28" i="12"/>
  <c r="S27" i="12"/>
  <c r="R27" i="12"/>
  <c r="Q27" i="12"/>
  <c r="P27" i="12"/>
  <c r="E27" i="12"/>
  <c r="S26" i="12"/>
  <c r="R26" i="12"/>
  <c r="Q26" i="12"/>
  <c r="P26" i="12"/>
  <c r="E26" i="12"/>
  <c r="U25" i="12"/>
  <c r="S25" i="12"/>
  <c r="R25" i="12"/>
  <c r="Q25" i="12"/>
  <c r="Q24" i="12"/>
  <c r="P25" i="12"/>
  <c r="E25" i="12"/>
  <c r="S24" i="12"/>
  <c r="R24" i="12"/>
  <c r="S23" i="12"/>
  <c r="R23" i="12"/>
  <c r="Q23" i="12"/>
  <c r="P23" i="12"/>
  <c r="E23" i="12"/>
  <c r="U22" i="12"/>
  <c r="T22" i="12"/>
  <c r="S22" i="12"/>
  <c r="R22" i="12"/>
  <c r="Q22" i="12"/>
  <c r="P22" i="12"/>
  <c r="E22" i="12"/>
  <c r="S21" i="12"/>
  <c r="R21" i="12"/>
  <c r="Q21" i="12"/>
  <c r="P21" i="12"/>
  <c r="E21" i="12"/>
  <c r="T20" i="12"/>
  <c r="S20" i="12"/>
  <c r="R20" i="12"/>
  <c r="Q20" i="12"/>
  <c r="P20" i="12"/>
  <c r="E20" i="12"/>
  <c r="U20" i="12"/>
  <c r="S19" i="12"/>
  <c r="R19" i="12"/>
  <c r="Q19" i="12"/>
  <c r="P19" i="12"/>
  <c r="E19" i="12"/>
  <c r="U18" i="12"/>
  <c r="T18" i="12"/>
  <c r="S18" i="12"/>
  <c r="R18" i="12"/>
  <c r="Q18" i="12"/>
  <c r="P18" i="12"/>
  <c r="E18" i="12"/>
  <c r="S17" i="12"/>
  <c r="R17" i="12"/>
  <c r="Q17" i="12"/>
  <c r="P17" i="12"/>
  <c r="E17" i="12"/>
  <c r="T16" i="12"/>
  <c r="S16" i="12"/>
  <c r="R16" i="12"/>
  <c r="Q16" i="12"/>
  <c r="P16" i="12"/>
  <c r="E16" i="12"/>
  <c r="U16" i="12"/>
  <c r="S15" i="12"/>
  <c r="R15" i="12"/>
  <c r="Q15" i="12"/>
  <c r="P15" i="12"/>
  <c r="E15" i="12"/>
  <c r="U14" i="12"/>
  <c r="T14" i="12"/>
  <c r="S14" i="12"/>
  <c r="R14" i="12"/>
  <c r="Q14" i="12"/>
  <c r="P14" i="12"/>
  <c r="E14" i="12"/>
  <c r="S13" i="12"/>
  <c r="R13" i="12"/>
  <c r="Q13" i="12"/>
  <c r="P13" i="12"/>
  <c r="E13" i="12"/>
  <c r="T12" i="12"/>
  <c r="S12" i="12"/>
  <c r="R12" i="12"/>
  <c r="Q12" i="12"/>
  <c r="P12" i="12"/>
  <c r="E12" i="12"/>
  <c r="U12" i="12"/>
  <c r="S11" i="12"/>
  <c r="R11" i="12"/>
  <c r="Q11" i="12"/>
  <c r="P11" i="12"/>
  <c r="E11" i="12"/>
  <c r="U10" i="12"/>
  <c r="T10" i="12"/>
  <c r="S10" i="12"/>
  <c r="R10" i="12"/>
  <c r="Q10" i="12"/>
  <c r="P10" i="12"/>
  <c r="P9" i="12"/>
  <c r="E10" i="12"/>
  <c r="S9" i="12"/>
  <c r="R9" i="12"/>
  <c r="S58" i="11"/>
  <c r="R58" i="11"/>
  <c r="Q58" i="11"/>
  <c r="P58" i="11"/>
  <c r="E58" i="11"/>
  <c r="U57" i="11"/>
  <c r="S57" i="11"/>
  <c r="R57" i="11"/>
  <c r="Q57" i="11"/>
  <c r="Q56" i="11"/>
  <c r="P57" i="11"/>
  <c r="P56" i="11"/>
  <c r="E57" i="11"/>
  <c r="S56" i="11"/>
  <c r="R56" i="11"/>
  <c r="U54" i="11"/>
  <c r="T54" i="11"/>
  <c r="S54" i="11"/>
  <c r="R54" i="11"/>
  <c r="Q54" i="11"/>
  <c r="P54" i="11"/>
  <c r="E54" i="11"/>
  <c r="S53" i="11"/>
  <c r="R53" i="11"/>
  <c r="Q53" i="11"/>
  <c r="P53" i="11"/>
  <c r="E53" i="11"/>
  <c r="T52" i="11"/>
  <c r="S52" i="11"/>
  <c r="R52" i="11"/>
  <c r="Q52" i="11"/>
  <c r="P52" i="11"/>
  <c r="E52" i="11"/>
  <c r="U52" i="11"/>
  <c r="S51" i="11"/>
  <c r="R51" i="11"/>
  <c r="Q51" i="11"/>
  <c r="P51" i="11"/>
  <c r="E51" i="11"/>
  <c r="S50" i="11"/>
  <c r="R50" i="11"/>
  <c r="U49" i="11"/>
  <c r="S49" i="11"/>
  <c r="R49" i="11"/>
  <c r="Q49" i="11"/>
  <c r="P49" i="11"/>
  <c r="E49" i="11"/>
  <c r="T49" i="11"/>
  <c r="S48" i="11"/>
  <c r="R48" i="11"/>
  <c r="Q48" i="11"/>
  <c r="P48" i="11"/>
  <c r="E48" i="11"/>
  <c r="U48" i="11"/>
  <c r="S47" i="11"/>
  <c r="R47" i="11"/>
  <c r="Q47" i="11"/>
  <c r="P47" i="11"/>
  <c r="E47" i="11"/>
  <c r="U46" i="11"/>
  <c r="S46" i="11"/>
  <c r="R46" i="11"/>
  <c r="Q46" i="11"/>
  <c r="P46" i="11"/>
  <c r="E46" i="11"/>
  <c r="T46" i="11"/>
  <c r="U45" i="11"/>
  <c r="S45" i="11"/>
  <c r="R45" i="11"/>
  <c r="Q45" i="11"/>
  <c r="P45" i="11"/>
  <c r="E45" i="11"/>
  <c r="T45" i="11"/>
  <c r="S44" i="11"/>
  <c r="R44" i="11"/>
  <c r="Q44" i="11"/>
  <c r="P44" i="11"/>
  <c r="E44" i="11"/>
  <c r="U44" i="11"/>
  <c r="S43" i="11"/>
  <c r="R43" i="11"/>
  <c r="Q43" i="11"/>
  <c r="P43" i="11"/>
  <c r="E43" i="11"/>
  <c r="U42" i="11"/>
  <c r="S42" i="11"/>
  <c r="R42" i="11"/>
  <c r="Q42" i="11"/>
  <c r="P42" i="11"/>
  <c r="E42" i="11"/>
  <c r="T42" i="11"/>
  <c r="U41" i="11"/>
  <c r="S41" i="11"/>
  <c r="R41" i="11"/>
  <c r="Q41" i="11"/>
  <c r="P41" i="11"/>
  <c r="E41" i="11"/>
  <c r="S40" i="11"/>
  <c r="R40" i="11"/>
  <c r="S39" i="11"/>
  <c r="R39" i="11"/>
  <c r="U38" i="11"/>
  <c r="T38" i="11"/>
  <c r="S38" i="11"/>
  <c r="R38" i="11"/>
  <c r="Q38" i="11"/>
  <c r="P38" i="11"/>
  <c r="E38" i="11"/>
  <c r="S37" i="11"/>
  <c r="R37" i="11"/>
  <c r="Q37" i="11"/>
  <c r="P37" i="11"/>
  <c r="E37" i="11"/>
  <c r="T36" i="11"/>
  <c r="S36" i="11"/>
  <c r="R36" i="11"/>
  <c r="Q36" i="11"/>
  <c r="P36" i="11"/>
  <c r="E36" i="11"/>
  <c r="U36" i="11"/>
  <c r="S35" i="11"/>
  <c r="R35" i="11"/>
  <c r="Q35" i="11"/>
  <c r="P35" i="11"/>
  <c r="E35" i="11"/>
  <c r="U34" i="11"/>
  <c r="T34" i="11"/>
  <c r="S34" i="11"/>
  <c r="R34" i="11"/>
  <c r="Q34" i="11"/>
  <c r="P34" i="11"/>
  <c r="E34" i="11"/>
  <c r="S33" i="11"/>
  <c r="R33" i="11"/>
  <c r="Q33" i="11"/>
  <c r="P33" i="11"/>
  <c r="E33" i="11"/>
  <c r="T32" i="11"/>
  <c r="S32" i="11"/>
  <c r="R32" i="11"/>
  <c r="Q32" i="11"/>
  <c r="P32" i="11"/>
  <c r="E32" i="11"/>
  <c r="U32" i="11"/>
  <c r="S31" i="11"/>
  <c r="R31" i="11"/>
  <c r="Q31" i="11"/>
  <c r="P31" i="11"/>
  <c r="E31" i="11"/>
  <c r="U30" i="11"/>
  <c r="T30" i="11"/>
  <c r="S30" i="11"/>
  <c r="R30" i="11"/>
  <c r="Q30" i="11"/>
  <c r="P30" i="11"/>
  <c r="E30" i="11"/>
  <c r="S29" i="11"/>
  <c r="R29" i="11"/>
  <c r="Q29" i="11"/>
  <c r="P29" i="11"/>
  <c r="E29" i="11"/>
  <c r="T28" i="11"/>
  <c r="S28" i="11"/>
  <c r="R28" i="11"/>
  <c r="Q28" i="11"/>
  <c r="P28" i="11"/>
  <c r="E28" i="11"/>
  <c r="U28" i="11"/>
  <c r="S27" i="11"/>
  <c r="R27" i="11"/>
  <c r="Q27" i="11"/>
  <c r="P27" i="11"/>
  <c r="E27" i="11"/>
  <c r="U26" i="11"/>
  <c r="T26" i="11"/>
  <c r="S26" i="11"/>
  <c r="R26" i="11"/>
  <c r="Q26" i="11"/>
  <c r="P26" i="11"/>
  <c r="E26" i="11"/>
  <c r="S25" i="11"/>
  <c r="R25" i="11"/>
  <c r="Q25" i="11"/>
  <c r="P25" i="11"/>
  <c r="E25" i="11"/>
  <c r="S24" i="11"/>
  <c r="S23" i="11"/>
  <c r="R23" i="11"/>
  <c r="Q23" i="11"/>
  <c r="P23" i="11"/>
  <c r="E23" i="11"/>
  <c r="U22" i="11"/>
  <c r="T22" i="11"/>
  <c r="S22" i="11"/>
  <c r="R22" i="11"/>
  <c r="Q22" i="11"/>
  <c r="P22" i="11"/>
  <c r="E22" i="11"/>
  <c r="S21" i="11"/>
  <c r="R21" i="11"/>
  <c r="Q21" i="11"/>
  <c r="P21" i="11"/>
  <c r="E21" i="11"/>
  <c r="T20" i="11"/>
  <c r="S20" i="11"/>
  <c r="R20" i="11"/>
  <c r="Q20" i="11"/>
  <c r="P20" i="11"/>
  <c r="E20" i="11"/>
  <c r="U20" i="11"/>
  <c r="S19" i="11"/>
  <c r="R19" i="11"/>
  <c r="Q19" i="11"/>
  <c r="P19" i="11"/>
  <c r="E19" i="11"/>
  <c r="U18" i="11"/>
  <c r="T18" i="11"/>
  <c r="S18" i="11"/>
  <c r="R18" i="11"/>
  <c r="Q18" i="11"/>
  <c r="P18" i="11"/>
  <c r="E18" i="11"/>
  <c r="S17" i="11"/>
  <c r="R17" i="11"/>
  <c r="Q17" i="11"/>
  <c r="P17" i="11"/>
  <c r="E17" i="11"/>
  <c r="S16" i="11"/>
  <c r="R16" i="11"/>
  <c r="Q16" i="11"/>
  <c r="P16" i="11"/>
  <c r="T16" i="11"/>
  <c r="E16" i="11"/>
  <c r="U16" i="11"/>
  <c r="S15" i="11"/>
  <c r="R15" i="11"/>
  <c r="Q15" i="11"/>
  <c r="P15" i="11"/>
  <c r="E15" i="11"/>
  <c r="S14" i="11"/>
  <c r="R14" i="11"/>
  <c r="Q14" i="11"/>
  <c r="P14" i="11"/>
  <c r="E14" i="11"/>
  <c r="U14" i="11"/>
  <c r="S13" i="11"/>
  <c r="R13" i="11"/>
  <c r="Q13" i="11"/>
  <c r="P13" i="11"/>
  <c r="E13" i="11"/>
  <c r="T13" i="11"/>
  <c r="T12" i="11"/>
  <c r="S12" i="11"/>
  <c r="R12" i="11"/>
  <c r="Q12" i="11"/>
  <c r="P12" i="11"/>
  <c r="E12" i="11"/>
  <c r="U12" i="11"/>
  <c r="S11" i="11"/>
  <c r="R11" i="11"/>
  <c r="Q11" i="11"/>
  <c r="P11" i="11"/>
  <c r="E11" i="11"/>
  <c r="S10" i="11"/>
  <c r="R10" i="11"/>
  <c r="Q10" i="11"/>
  <c r="P10" i="11"/>
  <c r="E10" i="11"/>
  <c r="S9" i="11"/>
  <c r="R9" i="11"/>
  <c r="S58" i="10"/>
  <c r="R58" i="10"/>
  <c r="Q58" i="10"/>
  <c r="P58" i="10"/>
  <c r="E58" i="10"/>
  <c r="U58" i="10"/>
  <c r="S57" i="10"/>
  <c r="R57" i="10"/>
  <c r="Q57" i="10"/>
  <c r="Q56" i="10"/>
  <c r="P57" i="10"/>
  <c r="P56" i="10"/>
  <c r="E57" i="10"/>
  <c r="S56" i="10"/>
  <c r="U54" i="10"/>
  <c r="S54" i="10"/>
  <c r="R54" i="10"/>
  <c r="Q54" i="10"/>
  <c r="P54" i="10"/>
  <c r="E54" i="10"/>
  <c r="T54" i="10"/>
  <c r="U53" i="10"/>
  <c r="T53" i="10"/>
  <c r="S53" i="10"/>
  <c r="R53" i="10"/>
  <c r="Q53" i="10"/>
  <c r="P53" i="10"/>
  <c r="E53" i="10"/>
  <c r="S52" i="10"/>
  <c r="R52" i="10"/>
  <c r="Q52" i="10"/>
  <c r="P52" i="10"/>
  <c r="E52" i="10"/>
  <c r="U52" i="10"/>
  <c r="S51" i="10"/>
  <c r="R51" i="10"/>
  <c r="Q51" i="10"/>
  <c r="P51" i="10"/>
  <c r="P50" i="10"/>
  <c r="E51" i="10"/>
  <c r="S50" i="10"/>
  <c r="R50" i="10"/>
  <c r="S49" i="10"/>
  <c r="R49" i="10"/>
  <c r="Q49" i="10"/>
  <c r="P49" i="10"/>
  <c r="E49" i="10"/>
  <c r="T49" i="10"/>
  <c r="S48" i="10"/>
  <c r="R48" i="10"/>
  <c r="Q48" i="10"/>
  <c r="P48" i="10"/>
  <c r="E48" i="10"/>
  <c r="S47" i="10"/>
  <c r="R47" i="10"/>
  <c r="Q47" i="10"/>
  <c r="P47" i="10"/>
  <c r="E47" i="10"/>
  <c r="T47" i="10"/>
  <c r="S46" i="10"/>
  <c r="R46" i="10"/>
  <c r="Q46" i="10"/>
  <c r="P46" i="10"/>
  <c r="E46" i="10"/>
  <c r="U45" i="10"/>
  <c r="S45" i="10"/>
  <c r="R45" i="10"/>
  <c r="Q45" i="10"/>
  <c r="P45" i="10"/>
  <c r="E45" i="10"/>
  <c r="T45" i="10"/>
  <c r="S44" i="10"/>
  <c r="R44" i="10"/>
  <c r="Q44" i="10"/>
  <c r="P44" i="10"/>
  <c r="E44" i="10"/>
  <c r="U44" i="10"/>
  <c r="U43" i="10"/>
  <c r="S43" i="10"/>
  <c r="R43" i="10"/>
  <c r="Q43" i="10"/>
  <c r="P43" i="10"/>
  <c r="E43" i="10"/>
  <c r="T43" i="10"/>
  <c r="T42" i="10"/>
  <c r="S42" i="10"/>
  <c r="R42" i="10"/>
  <c r="Q42" i="10"/>
  <c r="P42" i="10"/>
  <c r="E42" i="10"/>
  <c r="U42" i="10"/>
  <c r="S41" i="10"/>
  <c r="R41" i="10"/>
  <c r="Q41" i="10"/>
  <c r="P41" i="10"/>
  <c r="E41" i="10"/>
  <c r="S40" i="10"/>
  <c r="S39" i="10"/>
  <c r="R39" i="10"/>
  <c r="U38" i="10"/>
  <c r="S38" i="10"/>
  <c r="R38" i="10"/>
  <c r="Q38" i="10"/>
  <c r="P38" i="10"/>
  <c r="E38" i="10"/>
  <c r="T38" i="10"/>
  <c r="U37" i="10"/>
  <c r="T37" i="10"/>
  <c r="S37" i="10"/>
  <c r="R37" i="10"/>
  <c r="Q37" i="10"/>
  <c r="P37" i="10"/>
  <c r="E37" i="10"/>
  <c r="S36" i="10"/>
  <c r="R36" i="10"/>
  <c r="Q36" i="10"/>
  <c r="P36" i="10"/>
  <c r="E36" i="10"/>
  <c r="U36" i="10"/>
  <c r="U35" i="10"/>
  <c r="S35" i="10"/>
  <c r="R35" i="10"/>
  <c r="Q35" i="10"/>
  <c r="P35" i="10"/>
  <c r="E35" i="10"/>
  <c r="T35" i="10"/>
  <c r="S34" i="10"/>
  <c r="R34" i="10"/>
  <c r="Q34" i="10"/>
  <c r="P34" i="10"/>
  <c r="E34" i="10"/>
  <c r="S33" i="10"/>
  <c r="R33" i="10"/>
  <c r="Q33" i="10"/>
  <c r="P33" i="10"/>
  <c r="E33" i="10"/>
  <c r="T33" i="10"/>
  <c r="S32" i="10"/>
  <c r="R32" i="10"/>
  <c r="Q32" i="10"/>
  <c r="P32" i="10"/>
  <c r="T32" i="10"/>
  <c r="E32" i="10"/>
  <c r="S31" i="10"/>
  <c r="R31" i="10"/>
  <c r="Q31" i="10"/>
  <c r="P31" i="10"/>
  <c r="E31" i="10"/>
  <c r="T31" i="10"/>
  <c r="U30" i="10"/>
  <c r="T30" i="10"/>
  <c r="S30" i="10"/>
  <c r="R30" i="10"/>
  <c r="Q30" i="10"/>
  <c r="P30" i="10"/>
  <c r="E30" i="10"/>
  <c r="S29" i="10"/>
  <c r="R29" i="10"/>
  <c r="Q29" i="10"/>
  <c r="U29" i="10"/>
  <c r="P29" i="10"/>
  <c r="T29" i="10"/>
  <c r="E29" i="10"/>
  <c r="S28" i="10"/>
  <c r="R28" i="10"/>
  <c r="Q28" i="10"/>
  <c r="P28" i="10"/>
  <c r="E28" i="10"/>
  <c r="U28" i="10"/>
  <c r="S27" i="10"/>
  <c r="R27" i="10"/>
  <c r="Q27" i="10"/>
  <c r="U27" i="10"/>
  <c r="P27" i="10"/>
  <c r="E27" i="10"/>
  <c r="S26" i="10"/>
  <c r="R26" i="10"/>
  <c r="Q26" i="10"/>
  <c r="P26" i="10"/>
  <c r="E26" i="10"/>
  <c r="U26" i="10"/>
  <c r="S25" i="10"/>
  <c r="R25" i="10"/>
  <c r="Q25" i="10"/>
  <c r="P25" i="10"/>
  <c r="E25" i="10"/>
  <c r="S24" i="10"/>
  <c r="S23" i="10"/>
  <c r="R23" i="10"/>
  <c r="Q23" i="10"/>
  <c r="P23" i="10"/>
  <c r="E23" i="10"/>
  <c r="T23" i="10"/>
  <c r="S22" i="10"/>
  <c r="R22" i="10"/>
  <c r="Q22" i="10"/>
  <c r="P22" i="10"/>
  <c r="E22" i="10"/>
  <c r="U21" i="10"/>
  <c r="S21" i="10"/>
  <c r="R21" i="10"/>
  <c r="Q21" i="10"/>
  <c r="P21" i="10"/>
  <c r="E21" i="10"/>
  <c r="T21" i="10"/>
  <c r="S20" i="10"/>
  <c r="R20" i="10"/>
  <c r="Q20" i="10"/>
  <c r="P20" i="10"/>
  <c r="E20" i="10"/>
  <c r="U20" i="10"/>
  <c r="U19" i="10"/>
  <c r="S19" i="10"/>
  <c r="R19" i="10"/>
  <c r="Q19" i="10"/>
  <c r="P19" i="10"/>
  <c r="E19" i="10"/>
  <c r="T19" i="10"/>
  <c r="S18" i="10"/>
  <c r="R18" i="10"/>
  <c r="Q18" i="10"/>
  <c r="P18" i="10"/>
  <c r="E18" i="10"/>
  <c r="U18" i="10"/>
  <c r="S17" i="10"/>
  <c r="R17" i="10"/>
  <c r="Q17" i="10"/>
  <c r="P17" i="10"/>
  <c r="E17" i="10"/>
  <c r="T17" i="10"/>
  <c r="S16" i="10"/>
  <c r="R16" i="10"/>
  <c r="Q16" i="10"/>
  <c r="P16" i="10"/>
  <c r="E16" i="10"/>
  <c r="S15" i="10"/>
  <c r="R15" i="10"/>
  <c r="Q15" i="10"/>
  <c r="P15" i="10"/>
  <c r="E15" i="10"/>
  <c r="T15" i="10"/>
  <c r="S14" i="10"/>
  <c r="R14" i="10"/>
  <c r="Q14" i="10"/>
  <c r="P14" i="10"/>
  <c r="E14" i="10"/>
  <c r="S13" i="10"/>
  <c r="R13" i="10"/>
  <c r="Q13" i="10"/>
  <c r="P13" i="10"/>
  <c r="T13" i="10"/>
  <c r="E13" i="10"/>
  <c r="S12" i="10"/>
  <c r="R12" i="10"/>
  <c r="Q12" i="10"/>
  <c r="P12" i="10"/>
  <c r="E12" i="10"/>
  <c r="U12" i="10"/>
  <c r="S11" i="10"/>
  <c r="R11" i="10"/>
  <c r="Q11" i="10"/>
  <c r="P11" i="10"/>
  <c r="E11" i="10"/>
  <c r="S10" i="10"/>
  <c r="R10" i="10"/>
  <c r="Q10" i="10"/>
  <c r="P10" i="10"/>
  <c r="E10" i="10"/>
  <c r="S9" i="10"/>
  <c r="S58" i="9"/>
  <c r="R58" i="9"/>
  <c r="Q58" i="9"/>
  <c r="P58" i="9"/>
  <c r="E58" i="9"/>
  <c r="U57" i="9"/>
  <c r="S57" i="9"/>
  <c r="R57" i="9"/>
  <c r="Q57" i="9"/>
  <c r="Q56" i="9"/>
  <c r="P57" i="9"/>
  <c r="P56" i="9"/>
  <c r="E57" i="9"/>
  <c r="T57" i="9"/>
  <c r="S54" i="9"/>
  <c r="R54" i="9"/>
  <c r="Q54" i="9"/>
  <c r="P54" i="9"/>
  <c r="E54" i="9"/>
  <c r="U54" i="9"/>
  <c r="S53" i="9"/>
  <c r="R53" i="9"/>
  <c r="Q53" i="9"/>
  <c r="P53" i="9"/>
  <c r="E53" i="9"/>
  <c r="T53" i="9"/>
  <c r="S52" i="9"/>
  <c r="R52" i="9"/>
  <c r="Q52" i="9"/>
  <c r="P52" i="9"/>
  <c r="E52" i="9"/>
  <c r="S51" i="9"/>
  <c r="R51" i="9"/>
  <c r="Q51" i="9"/>
  <c r="P51" i="9"/>
  <c r="E51" i="9"/>
  <c r="S50" i="9"/>
  <c r="R50" i="9"/>
  <c r="S49" i="9"/>
  <c r="R49" i="9"/>
  <c r="Q49" i="9"/>
  <c r="P49" i="9"/>
  <c r="E49" i="9"/>
  <c r="S48" i="9"/>
  <c r="R48" i="9"/>
  <c r="Q48" i="9"/>
  <c r="P48" i="9"/>
  <c r="E48" i="9"/>
  <c r="U48" i="9"/>
  <c r="S47" i="9"/>
  <c r="R47" i="9"/>
  <c r="Q47" i="9"/>
  <c r="P47" i="9"/>
  <c r="E47" i="9"/>
  <c r="T47" i="9"/>
  <c r="U46" i="9"/>
  <c r="T46" i="9"/>
  <c r="S46" i="9"/>
  <c r="R46" i="9"/>
  <c r="Q46" i="9"/>
  <c r="P46" i="9"/>
  <c r="E46" i="9"/>
  <c r="S45" i="9"/>
  <c r="R45" i="9"/>
  <c r="Q45" i="9"/>
  <c r="P45" i="9"/>
  <c r="E45" i="9"/>
  <c r="T45" i="9"/>
  <c r="S44" i="9"/>
  <c r="R44" i="9"/>
  <c r="Q44" i="9"/>
  <c r="P44" i="9"/>
  <c r="E44" i="9"/>
  <c r="U44" i="9"/>
  <c r="S43" i="9"/>
  <c r="R43" i="9"/>
  <c r="Q43" i="9"/>
  <c r="P43" i="9"/>
  <c r="E43" i="9"/>
  <c r="T43" i="9"/>
  <c r="S42" i="9"/>
  <c r="R42" i="9"/>
  <c r="Q42" i="9"/>
  <c r="U42" i="9"/>
  <c r="P42" i="9"/>
  <c r="T42" i="9"/>
  <c r="E42" i="9"/>
  <c r="U41" i="9"/>
  <c r="T41" i="9"/>
  <c r="S41" i="9"/>
  <c r="R41" i="9"/>
  <c r="Q41" i="9"/>
  <c r="P41" i="9"/>
  <c r="P40" i="9"/>
  <c r="E41" i="9"/>
  <c r="S40" i="9"/>
  <c r="R40" i="9"/>
  <c r="S39" i="9"/>
  <c r="R39" i="9"/>
  <c r="S38" i="9"/>
  <c r="R38" i="9"/>
  <c r="Q38" i="9"/>
  <c r="P38" i="9"/>
  <c r="E38" i="9"/>
  <c r="S37" i="9"/>
  <c r="R37" i="9"/>
  <c r="Q37" i="9"/>
  <c r="P37" i="9"/>
  <c r="E37" i="9"/>
  <c r="T37" i="9"/>
  <c r="S36" i="9"/>
  <c r="R36" i="9"/>
  <c r="Q36" i="9"/>
  <c r="P36" i="9"/>
  <c r="E36" i="9"/>
  <c r="U36" i="9"/>
  <c r="S35" i="9"/>
  <c r="R35" i="9"/>
  <c r="Q35" i="9"/>
  <c r="P35" i="9"/>
  <c r="E35" i="9"/>
  <c r="T35" i="9"/>
  <c r="U34" i="9"/>
  <c r="S34" i="9"/>
  <c r="R34" i="9"/>
  <c r="Q34" i="9"/>
  <c r="P34" i="9"/>
  <c r="E34" i="9"/>
  <c r="T34" i="9"/>
  <c r="U33" i="9"/>
  <c r="T33" i="9"/>
  <c r="S33" i="9"/>
  <c r="R33" i="9"/>
  <c r="Q33" i="9"/>
  <c r="P33" i="9"/>
  <c r="E33" i="9"/>
  <c r="S32" i="9"/>
  <c r="R32" i="9"/>
  <c r="Q32" i="9"/>
  <c r="P32" i="9"/>
  <c r="E32" i="9"/>
  <c r="U32" i="9"/>
  <c r="U31" i="9"/>
  <c r="S31" i="9"/>
  <c r="R31" i="9"/>
  <c r="Q31" i="9"/>
  <c r="P31" i="9"/>
  <c r="E31" i="9"/>
  <c r="T31" i="9"/>
  <c r="S30" i="9"/>
  <c r="R30" i="9"/>
  <c r="Q30" i="9"/>
  <c r="P30" i="9"/>
  <c r="E30" i="9"/>
  <c r="S29" i="9"/>
  <c r="R29" i="9"/>
  <c r="Q29" i="9"/>
  <c r="P29" i="9"/>
  <c r="E29" i="9"/>
  <c r="S28" i="9"/>
  <c r="R28" i="9"/>
  <c r="Q28" i="9"/>
  <c r="P28" i="9"/>
  <c r="E28" i="9"/>
  <c r="U28" i="9"/>
  <c r="S27" i="9"/>
  <c r="R27" i="9"/>
  <c r="Q27" i="9"/>
  <c r="P27" i="9"/>
  <c r="E27" i="9"/>
  <c r="T27" i="9"/>
  <c r="U26" i="9"/>
  <c r="S26" i="9"/>
  <c r="R26" i="9"/>
  <c r="Q26" i="9"/>
  <c r="P26" i="9"/>
  <c r="E26" i="9"/>
  <c r="T26" i="9"/>
  <c r="U25" i="9"/>
  <c r="T25" i="9"/>
  <c r="S25" i="9"/>
  <c r="R25" i="9"/>
  <c r="Q25" i="9"/>
  <c r="Q24" i="9"/>
  <c r="P25" i="9"/>
  <c r="E25" i="9"/>
  <c r="S24" i="9"/>
  <c r="R24" i="9"/>
  <c r="S23" i="9"/>
  <c r="R23" i="9"/>
  <c r="Q23" i="9"/>
  <c r="P23" i="9"/>
  <c r="E23" i="9"/>
  <c r="T23" i="9"/>
  <c r="S22" i="9"/>
  <c r="R22" i="9"/>
  <c r="Q22" i="9"/>
  <c r="P22" i="9"/>
  <c r="E22" i="9"/>
  <c r="S21" i="9"/>
  <c r="R21" i="9"/>
  <c r="Q21" i="9"/>
  <c r="P21" i="9"/>
  <c r="E21" i="9"/>
  <c r="T21" i="9"/>
  <c r="S20" i="9"/>
  <c r="R20" i="9"/>
  <c r="Q20" i="9"/>
  <c r="P20" i="9"/>
  <c r="E20" i="9"/>
  <c r="U20" i="9"/>
  <c r="S19" i="9"/>
  <c r="R19" i="9"/>
  <c r="Q19" i="9"/>
  <c r="P19" i="9"/>
  <c r="E19" i="9"/>
  <c r="T19" i="9"/>
  <c r="U18" i="9"/>
  <c r="S18" i="9"/>
  <c r="R18" i="9"/>
  <c r="Q18" i="9"/>
  <c r="P18" i="9"/>
  <c r="E18" i="9"/>
  <c r="T18" i="9"/>
  <c r="U17" i="9"/>
  <c r="T17" i="9"/>
  <c r="S17" i="9"/>
  <c r="R17" i="9"/>
  <c r="Q17" i="9"/>
  <c r="P17" i="9"/>
  <c r="E17" i="9"/>
  <c r="S16" i="9"/>
  <c r="R16" i="9"/>
  <c r="Q16" i="9"/>
  <c r="P16" i="9"/>
  <c r="E16" i="9"/>
  <c r="U16" i="9"/>
  <c r="S15" i="9"/>
  <c r="R15" i="9"/>
  <c r="Q15" i="9"/>
  <c r="P15" i="9"/>
  <c r="E15" i="9"/>
  <c r="T15" i="9"/>
  <c r="S14" i="9"/>
  <c r="R14" i="9"/>
  <c r="Q14" i="9"/>
  <c r="P14" i="9"/>
  <c r="E14" i="9"/>
  <c r="S13" i="9"/>
  <c r="R13" i="9"/>
  <c r="Q13" i="9"/>
  <c r="P13" i="9"/>
  <c r="E13" i="9"/>
  <c r="T13" i="9"/>
  <c r="S12" i="9"/>
  <c r="R12" i="9"/>
  <c r="Q12" i="9"/>
  <c r="P12" i="9"/>
  <c r="E12" i="9"/>
  <c r="U12" i="9"/>
  <c r="S11" i="9"/>
  <c r="R11" i="9"/>
  <c r="Q11" i="9"/>
  <c r="P11" i="9"/>
  <c r="E11" i="9"/>
  <c r="T11" i="9"/>
  <c r="S10" i="9"/>
  <c r="R10" i="9"/>
  <c r="Q10" i="9"/>
  <c r="P10" i="9"/>
  <c r="E10" i="9"/>
  <c r="S9" i="9"/>
  <c r="S58" i="8"/>
  <c r="R58" i="8"/>
  <c r="Q58" i="8"/>
  <c r="P58" i="8"/>
  <c r="E58" i="8"/>
  <c r="S57" i="8"/>
  <c r="R57" i="8"/>
  <c r="Q57" i="8"/>
  <c r="Q56" i="8"/>
  <c r="P57" i="8"/>
  <c r="P56" i="8"/>
  <c r="E57" i="8"/>
  <c r="S56" i="8"/>
  <c r="U54" i="8"/>
  <c r="T54" i="8"/>
  <c r="S54" i="8"/>
  <c r="R54" i="8"/>
  <c r="Q54" i="8"/>
  <c r="P54" i="8"/>
  <c r="E54" i="8"/>
  <c r="T53" i="8"/>
  <c r="S53" i="8"/>
  <c r="R53" i="8"/>
  <c r="Q53" i="8"/>
  <c r="P53" i="8"/>
  <c r="E53" i="8"/>
  <c r="U53" i="8"/>
  <c r="S52" i="8"/>
  <c r="R52" i="8"/>
  <c r="Q52" i="8"/>
  <c r="P52" i="8"/>
  <c r="E52" i="8"/>
  <c r="U52" i="8"/>
  <c r="S51" i="8"/>
  <c r="R51" i="8"/>
  <c r="Q51" i="8"/>
  <c r="P51" i="8"/>
  <c r="E51" i="8"/>
  <c r="S50" i="8"/>
  <c r="R50" i="8"/>
  <c r="S49" i="8"/>
  <c r="R49" i="8"/>
  <c r="Q49" i="8"/>
  <c r="P49" i="8"/>
  <c r="E49" i="8"/>
  <c r="T49" i="8"/>
  <c r="S48" i="8"/>
  <c r="R48" i="8"/>
  <c r="Q48" i="8"/>
  <c r="P48" i="8"/>
  <c r="E48" i="8"/>
  <c r="U48" i="8"/>
  <c r="S47" i="8"/>
  <c r="R47" i="8"/>
  <c r="Q47" i="8"/>
  <c r="P47" i="8"/>
  <c r="E47" i="8"/>
  <c r="T47" i="8"/>
  <c r="U46" i="8"/>
  <c r="S46" i="8"/>
  <c r="R46" i="8"/>
  <c r="Q46" i="8"/>
  <c r="P46" i="8"/>
  <c r="E46" i="8"/>
  <c r="T46" i="8"/>
  <c r="U45" i="8"/>
  <c r="T45" i="8"/>
  <c r="S45" i="8"/>
  <c r="R45" i="8"/>
  <c r="Q45" i="8"/>
  <c r="P45" i="8"/>
  <c r="E45" i="8"/>
  <c r="S44" i="8"/>
  <c r="R44" i="8"/>
  <c r="Q44" i="8"/>
  <c r="P44" i="8"/>
  <c r="E44" i="8"/>
  <c r="U44" i="8"/>
  <c r="U43" i="8"/>
  <c r="S43" i="8"/>
  <c r="R43" i="8"/>
  <c r="Q43" i="8"/>
  <c r="P43" i="8"/>
  <c r="E43" i="8"/>
  <c r="T43" i="8"/>
  <c r="S42" i="8"/>
  <c r="R42" i="8"/>
  <c r="Q42" i="8"/>
  <c r="P42" i="8"/>
  <c r="E42" i="8"/>
  <c r="S41" i="8"/>
  <c r="R41" i="8"/>
  <c r="Q41" i="8"/>
  <c r="P41" i="8"/>
  <c r="P40" i="8"/>
  <c r="E41" i="8"/>
  <c r="S40" i="8"/>
  <c r="R40" i="8"/>
  <c r="S39" i="8"/>
  <c r="R39" i="8"/>
  <c r="U38" i="8"/>
  <c r="S38" i="8"/>
  <c r="R38" i="8"/>
  <c r="Q38" i="8"/>
  <c r="P38" i="8"/>
  <c r="E38" i="8"/>
  <c r="T38" i="8"/>
  <c r="U37" i="8"/>
  <c r="T37" i="8"/>
  <c r="S37" i="8"/>
  <c r="R37" i="8"/>
  <c r="Q37" i="8"/>
  <c r="P37" i="8"/>
  <c r="E37" i="8"/>
  <c r="S36" i="8"/>
  <c r="R36" i="8"/>
  <c r="Q36" i="8"/>
  <c r="P36" i="8"/>
  <c r="E36" i="8"/>
  <c r="U36" i="8"/>
  <c r="U35" i="8"/>
  <c r="S35" i="8"/>
  <c r="R35" i="8"/>
  <c r="Q35" i="8"/>
  <c r="P35" i="8"/>
  <c r="E35" i="8"/>
  <c r="T35" i="8"/>
  <c r="S34" i="8"/>
  <c r="R34" i="8"/>
  <c r="Q34" i="8"/>
  <c r="P34" i="8"/>
  <c r="E34" i="8"/>
  <c r="S33" i="8"/>
  <c r="R33" i="8"/>
  <c r="Q33" i="8"/>
  <c r="P33" i="8"/>
  <c r="E33" i="8"/>
  <c r="T33" i="8"/>
  <c r="S32" i="8"/>
  <c r="R32" i="8"/>
  <c r="Q32" i="8"/>
  <c r="P32" i="8"/>
  <c r="E32" i="8"/>
  <c r="U32" i="8"/>
  <c r="S31" i="8"/>
  <c r="R31" i="8"/>
  <c r="Q31" i="8"/>
  <c r="P31" i="8"/>
  <c r="E31" i="8"/>
  <c r="T31" i="8"/>
  <c r="U30" i="8"/>
  <c r="S30" i="8"/>
  <c r="R30" i="8"/>
  <c r="Q30" i="8"/>
  <c r="P30" i="8"/>
  <c r="E30" i="8"/>
  <c r="T30" i="8"/>
  <c r="S29" i="8"/>
  <c r="R29" i="8"/>
  <c r="Q29" i="8"/>
  <c r="P29" i="8"/>
  <c r="E29" i="8"/>
  <c r="S28" i="8"/>
  <c r="R28" i="8"/>
  <c r="Q28" i="8"/>
  <c r="P28" i="8"/>
  <c r="E28" i="8"/>
  <c r="U28" i="8"/>
  <c r="S27" i="8"/>
  <c r="R27" i="8"/>
  <c r="Q27" i="8"/>
  <c r="P27" i="8"/>
  <c r="E27" i="8"/>
  <c r="T27" i="8"/>
  <c r="S26" i="8"/>
  <c r="R26" i="8"/>
  <c r="Q26" i="8"/>
  <c r="P26" i="8"/>
  <c r="E26" i="8"/>
  <c r="U26" i="8"/>
  <c r="S25" i="8"/>
  <c r="R25" i="8"/>
  <c r="Q25" i="8"/>
  <c r="P25" i="8"/>
  <c r="E25" i="8"/>
  <c r="S24" i="8"/>
  <c r="R24" i="8"/>
  <c r="S23" i="8"/>
  <c r="R23" i="8"/>
  <c r="Q23" i="8"/>
  <c r="U23" i="8"/>
  <c r="P23" i="8"/>
  <c r="T23" i="8"/>
  <c r="E23" i="8"/>
  <c r="S22" i="8"/>
  <c r="R22" i="8"/>
  <c r="Q22" i="8"/>
  <c r="P22" i="8"/>
  <c r="E22" i="8"/>
  <c r="U22" i="8"/>
  <c r="S21" i="8"/>
  <c r="R21" i="8"/>
  <c r="Q21" i="8"/>
  <c r="P21" i="8"/>
  <c r="E21" i="8"/>
  <c r="T21" i="8"/>
  <c r="U20" i="8"/>
  <c r="S20" i="8"/>
  <c r="R20" i="8"/>
  <c r="Q20" i="8"/>
  <c r="P20" i="8"/>
  <c r="E20" i="8"/>
  <c r="T20" i="8"/>
  <c r="U19" i="8"/>
  <c r="T19" i="8"/>
  <c r="S19" i="8"/>
  <c r="R19" i="8"/>
  <c r="Q19" i="8"/>
  <c r="P19" i="8"/>
  <c r="E19" i="8"/>
  <c r="S18" i="8"/>
  <c r="R18" i="8"/>
  <c r="Q18" i="8"/>
  <c r="P18" i="8"/>
  <c r="E18" i="8"/>
  <c r="U18" i="8"/>
  <c r="S17" i="8"/>
  <c r="R17" i="8"/>
  <c r="Q17" i="8"/>
  <c r="P17" i="8"/>
  <c r="E17" i="8"/>
  <c r="T17" i="8"/>
  <c r="U16" i="8"/>
  <c r="S16" i="8"/>
  <c r="R16" i="8"/>
  <c r="Q16" i="8"/>
  <c r="P16" i="8"/>
  <c r="E16" i="8"/>
  <c r="T16" i="8"/>
  <c r="U15" i="8"/>
  <c r="T15" i="8"/>
  <c r="S15" i="8"/>
  <c r="R15" i="8"/>
  <c r="Q15" i="8"/>
  <c r="P15" i="8"/>
  <c r="E15" i="8"/>
  <c r="S14" i="8"/>
  <c r="R14" i="8"/>
  <c r="Q14" i="8"/>
  <c r="P14" i="8"/>
  <c r="E14" i="8"/>
  <c r="U14" i="8"/>
  <c r="S13" i="8"/>
  <c r="R13" i="8"/>
  <c r="Q13" i="8"/>
  <c r="P13" i="8"/>
  <c r="E13" i="8"/>
  <c r="T13" i="8"/>
  <c r="U12" i="8"/>
  <c r="S12" i="8"/>
  <c r="R12" i="8"/>
  <c r="Q12" i="8"/>
  <c r="P12" i="8"/>
  <c r="E12" i="8"/>
  <c r="T12" i="8"/>
  <c r="U11" i="8"/>
  <c r="T11" i="8"/>
  <c r="S11" i="8"/>
  <c r="R11" i="8"/>
  <c r="Q11" i="8"/>
  <c r="P11" i="8"/>
  <c r="E11" i="8"/>
  <c r="S10" i="8"/>
  <c r="R10" i="8"/>
  <c r="Q10" i="8"/>
  <c r="P10" i="8"/>
  <c r="E10" i="8"/>
  <c r="S9" i="8"/>
  <c r="S58" i="7"/>
  <c r="R58" i="7"/>
  <c r="Q58" i="7"/>
  <c r="P58" i="7"/>
  <c r="E58" i="7"/>
  <c r="U58" i="7"/>
  <c r="S57" i="7"/>
  <c r="R57" i="7"/>
  <c r="Q57" i="7"/>
  <c r="Q56" i="7"/>
  <c r="P57" i="7"/>
  <c r="E57" i="7"/>
  <c r="S56" i="7"/>
  <c r="R56" i="7"/>
  <c r="S54" i="7"/>
  <c r="R54" i="7"/>
  <c r="Q54" i="7"/>
  <c r="P54" i="7"/>
  <c r="E54" i="7"/>
  <c r="U54" i="7"/>
  <c r="S53" i="7"/>
  <c r="R53" i="7"/>
  <c r="Q53" i="7"/>
  <c r="P53" i="7"/>
  <c r="E53" i="7"/>
  <c r="T53" i="7"/>
  <c r="U52" i="7"/>
  <c r="S52" i="7"/>
  <c r="R52" i="7"/>
  <c r="Q52" i="7"/>
  <c r="P52" i="7"/>
  <c r="E52" i="7"/>
  <c r="T52" i="7"/>
  <c r="U51" i="7"/>
  <c r="T51" i="7"/>
  <c r="S51" i="7"/>
  <c r="R51" i="7"/>
  <c r="Q51" i="7"/>
  <c r="P51" i="7"/>
  <c r="P50" i="7"/>
  <c r="E51" i="7"/>
  <c r="S50" i="7"/>
  <c r="R50" i="7"/>
  <c r="S49" i="7"/>
  <c r="R49" i="7"/>
  <c r="Q49" i="7"/>
  <c r="P49" i="7"/>
  <c r="E49" i="7"/>
  <c r="S48" i="7"/>
  <c r="R48" i="7"/>
  <c r="Q48" i="7"/>
  <c r="P48" i="7"/>
  <c r="E48" i="7"/>
  <c r="U48" i="7"/>
  <c r="S47" i="7"/>
  <c r="R47" i="7"/>
  <c r="Q47" i="7"/>
  <c r="P47" i="7"/>
  <c r="E47" i="7"/>
  <c r="S46" i="7"/>
  <c r="R46" i="7"/>
  <c r="Q46" i="7"/>
  <c r="P46" i="7"/>
  <c r="E46" i="7"/>
  <c r="U46" i="7"/>
  <c r="S45" i="7"/>
  <c r="R45" i="7"/>
  <c r="Q45" i="7"/>
  <c r="P45" i="7"/>
  <c r="E45" i="7"/>
  <c r="T45" i="7"/>
  <c r="T44" i="7"/>
  <c r="S44" i="7"/>
  <c r="R44" i="7"/>
  <c r="Q44" i="7"/>
  <c r="P44" i="7"/>
  <c r="E44" i="7"/>
  <c r="U44" i="7"/>
  <c r="S43" i="7"/>
  <c r="R43" i="7"/>
  <c r="Q43" i="7"/>
  <c r="P43" i="7"/>
  <c r="E43" i="7"/>
  <c r="S42" i="7"/>
  <c r="R42" i="7"/>
  <c r="Q42" i="7"/>
  <c r="P42" i="7"/>
  <c r="E42" i="7"/>
  <c r="U42" i="7"/>
  <c r="S41" i="7"/>
  <c r="R41" i="7"/>
  <c r="Q41" i="7"/>
  <c r="Q40" i="7"/>
  <c r="P41" i="7"/>
  <c r="E41" i="7"/>
  <c r="S40" i="7"/>
  <c r="S39" i="7"/>
  <c r="S38" i="7"/>
  <c r="R38" i="7"/>
  <c r="Q38" i="7"/>
  <c r="P38" i="7"/>
  <c r="E38" i="7"/>
  <c r="U38" i="7"/>
  <c r="S37" i="7"/>
  <c r="R37" i="7"/>
  <c r="Q37" i="7"/>
  <c r="P37" i="7"/>
  <c r="E37" i="7"/>
  <c r="T37" i="7"/>
  <c r="T36" i="7"/>
  <c r="S36" i="7"/>
  <c r="R36" i="7"/>
  <c r="Q36" i="7"/>
  <c r="P36" i="7"/>
  <c r="E36" i="7"/>
  <c r="U36" i="7"/>
  <c r="S35" i="7"/>
  <c r="R35" i="7"/>
  <c r="Q35" i="7"/>
  <c r="P35" i="7"/>
  <c r="E35" i="7"/>
  <c r="S34" i="7"/>
  <c r="R34" i="7"/>
  <c r="Q34" i="7"/>
  <c r="P34" i="7"/>
  <c r="E34" i="7"/>
  <c r="U34" i="7"/>
  <c r="S33" i="7"/>
  <c r="R33" i="7"/>
  <c r="Q33" i="7"/>
  <c r="P33" i="7"/>
  <c r="E33" i="7"/>
  <c r="T33" i="7"/>
  <c r="S32" i="7"/>
  <c r="R32" i="7"/>
  <c r="Q32" i="7"/>
  <c r="P32" i="7"/>
  <c r="E32" i="7"/>
  <c r="U32" i="7"/>
  <c r="S31" i="7"/>
  <c r="R31" i="7"/>
  <c r="Q31" i="7"/>
  <c r="P31" i="7"/>
  <c r="E31" i="7"/>
  <c r="S30" i="7"/>
  <c r="R30" i="7"/>
  <c r="Q30" i="7"/>
  <c r="P30" i="7"/>
  <c r="E30" i="7"/>
  <c r="U30" i="7"/>
  <c r="S29" i="7"/>
  <c r="R29" i="7"/>
  <c r="Q29" i="7"/>
  <c r="P29" i="7"/>
  <c r="E29" i="7"/>
  <c r="T28" i="7"/>
  <c r="S28" i="7"/>
  <c r="R28" i="7"/>
  <c r="Q28" i="7"/>
  <c r="P28" i="7"/>
  <c r="E28" i="7"/>
  <c r="U28" i="7"/>
  <c r="S27" i="7"/>
  <c r="R27" i="7"/>
  <c r="Q27" i="7"/>
  <c r="U27" i="7"/>
  <c r="P27" i="7"/>
  <c r="T27" i="7"/>
  <c r="E27" i="7"/>
  <c r="S26" i="7"/>
  <c r="R26" i="7"/>
  <c r="Q26" i="7"/>
  <c r="P26" i="7"/>
  <c r="E26" i="7"/>
  <c r="U26" i="7"/>
  <c r="S25" i="7"/>
  <c r="R25" i="7"/>
  <c r="Q25" i="7"/>
  <c r="P25" i="7"/>
  <c r="E25" i="7"/>
  <c r="S24" i="7"/>
  <c r="R24" i="7"/>
  <c r="S23" i="7"/>
  <c r="R23" i="7"/>
  <c r="Q23" i="7"/>
  <c r="P23" i="7"/>
  <c r="E23" i="7"/>
  <c r="S22" i="7"/>
  <c r="R22" i="7"/>
  <c r="Q22" i="7"/>
  <c r="P22" i="7"/>
  <c r="E22" i="7"/>
  <c r="U22" i="7"/>
  <c r="S21" i="7"/>
  <c r="R21" i="7"/>
  <c r="Q21" i="7"/>
  <c r="P21" i="7"/>
  <c r="E21" i="7"/>
  <c r="T21" i="7"/>
  <c r="U20" i="7"/>
  <c r="T20" i="7"/>
  <c r="S20" i="7"/>
  <c r="R20" i="7"/>
  <c r="Q20" i="7"/>
  <c r="P20" i="7"/>
  <c r="E20" i="7"/>
  <c r="T19" i="7"/>
  <c r="S19" i="7"/>
  <c r="R19" i="7"/>
  <c r="Q19" i="7"/>
  <c r="P19" i="7"/>
  <c r="E19" i="7"/>
  <c r="U19" i="7"/>
  <c r="S18" i="7"/>
  <c r="R18" i="7"/>
  <c r="Q18" i="7"/>
  <c r="P18" i="7"/>
  <c r="E18" i="7"/>
  <c r="U18" i="7"/>
  <c r="S17" i="7"/>
  <c r="R17" i="7"/>
  <c r="Q17" i="7"/>
  <c r="P17" i="7"/>
  <c r="E17" i="7"/>
  <c r="T17" i="7"/>
  <c r="U16" i="7"/>
  <c r="T16" i="7"/>
  <c r="S16" i="7"/>
  <c r="R16" i="7"/>
  <c r="Q16" i="7"/>
  <c r="P16" i="7"/>
  <c r="E16" i="7"/>
  <c r="S15" i="7"/>
  <c r="R15" i="7"/>
  <c r="Q15" i="7"/>
  <c r="P15" i="7"/>
  <c r="E15" i="7"/>
  <c r="U15" i="7"/>
  <c r="S14" i="7"/>
  <c r="R14" i="7"/>
  <c r="Q14" i="7"/>
  <c r="P14" i="7"/>
  <c r="E14" i="7"/>
  <c r="U14" i="7"/>
  <c r="S13" i="7"/>
  <c r="R13" i="7"/>
  <c r="Q13" i="7"/>
  <c r="P13" i="7"/>
  <c r="E13" i="7"/>
  <c r="T13" i="7"/>
  <c r="U12" i="7"/>
  <c r="T12" i="7"/>
  <c r="S12" i="7"/>
  <c r="R12" i="7"/>
  <c r="Q12" i="7"/>
  <c r="P12" i="7"/>
  <c r="E12" i="7"/>
  <c r="T11" i="7"/>
  <c r="S11" i="7"/>
  <c r="R11" i="7"/>
  <c r="Q11" i="7"/>
  <c r="P11" i="7"/>
  <c r="E11" i="7"/>
  <c r="U11" i="7"/>
  <c r="S10" i="7"/>
  <c r="R10" i="7"/>
  <c r="Q10" i="7"/>
  <c r="Q9" i="7"/>
  <c r="P10" i="7"/>
  <c r="E10" i="7"/>
  <c r="S9" i="7"/>
  <c r="S58" i="6"/>
  <c r="R58" i="6"/>
  <c r="Q58" i="6"/>
  <c r="P58" i="6"/>
  <c r="E58" i="6"/>
  <c r="U58" i="6"/>
  <c r="S57" i="6"/>
  <c r="R57" i="6"/>
  <c r="Q57" i="6"/>
  <c r="Q56" i="6"/>
  <c r="P57" i="6"/>
  <c r="P56" i="6"/>
  <c r="E57" i="6"/>
  <c r="R56" i="6"/>
  <c r="S54" i="6"/>
  <c r="R54" i="6"/>
  <c r="Q54" i="6"/>
  <c r="P54" i="6"/>
  <c r="E54" i="6"/>
  <c r="U54" i="6"/>
  <c r="S53" i="6"/>
  <c r="R53" i="6"/>
  <c r="Q53" i="6"/>
  <c r="P53" i="6"/>
  <c r="E53" i="6"/>
  <c r="T53" i="6"/>
  <c r="U52" i="6"/>
  <c r="T52" i="6"/>
  <c r="S52" i="6"/>
  <c r="R52" i="6"/>
  <c r="Q52" i="6"/>
  <c r="P52" i="6"/>
  <c r="E52" i="6"/>
  <c r="S51" i="6"/>
  <c r="R51" i="6"/>
  <c r="Q51" i="6"/>
  <c r="P51" i="6"/>
  <c r="E51" i="6"/>
  <c r="E50" i="6"/>
  <c r="U50" i="6"/>
  <c r="S50" i="6"/>
  <c r="R50" i="6"/>
  <c r="S49" i="6"/>
  <c r="R49" i="6"/>
  <c r="Q49" i="6"/>
  <c r="P49" i="6"/>
  <c r="E49" i="6"/>
  <c r="T49" i="6"/>
  <c r="T48" i="6"/>
  <c r="S48" i="6"/>
  <c r="R48" i="6"/>
  <c r="Q48" i="6"/>
  <c r="P48" i="6"/>
  <c r="E48" i="6"/>
  <c r="U48" i="6"/>
  <c r="U47" i="6"/>
  <c r="S47" i="6"/>
  <c r="R47" i="6"/>
  <c r="Q47" i="6"/>
  <c r="P47" i="6"/>
  <c r="E47" i="6"/>
  <c r="T47" i="6"/>
  <c r="S46" i="6"/>
  <c r="R46" i="6"/>
  <c r="Q46" i="6"/>
  <c r="P46" i="6"/>
  <c r="E46" i="6"/>
  <c r="U46" i="6"/>
  <c r="S45" i="6"/>
  <c r="R45" i="6"/>
  <c r="Q45" i="6"/>
  <c r="P45" i="6"/>
  <c r="E45" i="6"/>
  <c r="T45" i="6"/>
  <c r="T44" i="6"/>
  <c r="S44" i="6"/>
  <c r="R44" i="6"/>
  <c r="Q44" i="6"/>
  <c r="P44" i="6"/>
  <c r="E44" i="6"/>
  <c r="U44" i="6"/>
  <c r="U43" i="6"/>
  <c r="S43" i="6"/>
  <c r="R43" i="6"/>
  <c r="Q43" i="6"/>
  <c r="P43" i="6"/>
  <c r="E43" i="6"/>
  <c r="T43" i="6"/>
  <c r="S42" i="6"/>
  <c r="R42" i="6"/>
  <c r="Q42" i="6"/>
  <c r="P42" i="6"/>
  <c r="E42" i="6"/>
  <c r="U42" i="6"/>
  <c r="S41" i="6"/>
  <c r="R41" i="6"/>
  <c r="Q41" i="6"/>
  <c r="P41" i="6"/>
  <c r="E41" i="6"/>
  <c r="S40" i="6"/>
  <c r="R40" i="6"/>
  <c r="S39" i="6"/>
  <c r="R39" i="6"/>
  <c r="S38" i="6"/>
  <c r="R38" i="6"/>
  <c r="Q38" i="6"/>
  <c r="P38" i="6"/>
  <c r="E38" i="6"/>
  <c r="U38" i="6"/>
  <c r="S37" i="6"/>
  <c r="R37" i="6"/>
  <c r="Q37" i="6"/>
  <c r="P37" i="6"/>
  <c r="E37" i="6"/>
  <c r="T37" i="6"/>
  <c r="U36" i="6"/>
  <c r="T36" i="6"/>
  <c r="S36" i="6"/>
  <c r="R36" i="6"/>
  <c r="Q36" i="6"/>
  <c r="P36" i="6"/>
  <c r="E36" i="6"/>
  <c r="S35" i="6"/>
  <c r="R35" i="6"/>
  <c r="Q35" i="6"/>
  <c r="P35" i="6"/>
  <c r="E35" i="6"/>
  <c r="U35" i="6"/>
  <c r="S34" i="6"/>
  <c r="R34" i="6"/>
  <c r="Q34" i="6"/>
  <c r="P34" i="6"/>
  <c r="E34" i="6"/>
  <c r="U34" i="6"/>
  <c r="S33" i="6"/>
  <c r="R33" i="6"/>
  <c r="Q33" i="6"/>
  <c r="P33" i="6"/>
  <c r="E33" i="6"/>
  <c r="T33" i="6"/>
  <c r="U32" i="6"/>
  <c r="T32" i="6"/>
  <c r="S32" i="6"/>
  <c r="R32" i="6"/>
  <c r="Q32" i="6"/>
  <c r="P32" i="6"/>
  <c r="E32" i="6"/>
  <c r="S31" i="6"/>
  <c r="R31" i="6"/>
  <c r="Q31" i="6"/>
  <c r="P31" i="6"/>
  <c r="E31" i="6"/>
  <c r="U31" i="6"/>
  <c r="S30" i="6"/>
  <c r="R30" i="6"/>
  <c r="Q30" i="6"/>
  <c r="P30" i="6"/>
  <c r="E30" i="6"/>
  <c r="U30" i="6"/>
  <c r="S29" i="6"/>
  <c r="R29" i="6"/>
  <c r="Q29" i="6"/>
  <c r="P29" i="6"/>
  <c r="E29" i="6"/>
  <c r="T29" i="6"/>
  <c r="U28" i="6"/>
  <c r="T28" i="6"/>
  <c r="S28" i="6"/>
  <c r="R28" i="6"/>
  <c r="Q28" i="6"/>
  <c r="P28" i="6"/>
  <c r="E28" i="6"/>
  <c r="S27" i="6"/>
  <c r="R27" i="6"/>
  <c r="Q27" i="6"/>
  <c r="U27" i="6"/>
  <c r="P27" i="6"/>
  <c r="E27" i="6"/>
  <c r="S26" i="6"/>
  <c r="R26" i="6"/>
  <c r="Q26" i="6"/>
  <c r="P26" i="6"/>
  <c r="E26" i="6"/>
  <c r="U26" i="6"/>
  <c r="S25" i="6"/>
  <c r="R25" i="6"/>
  <c r="Q25" i="6"/>
  <c r="P25" i="6"/>
  <c r="E25" i="6"/>
  <c r="S24" i="6"/>
  <c r="R24" i="6"/>
  <c r="S23" i="6"/>
  <c r="R23" i="6"/>
  <c r="Q23" i="6"/>
  <c r="U23" i="6"/>
  <c r="P23" i="6"/>
  <c r="T23" i="6"/>
  <c r="E23" i="6"/>
  <c r="S22" i="6"/>
  <c r="R22" i="6"/>
  <c r="Q22" i="6"/>
  <c r="P22" i="6"/>
  <c r="E22" i="6"/>
  <c r="U22" i="6"/>
  <c r="S21" i="6"/>
  <c r="R21" i="6"/>
  <c r="Q21" i="6"/>
  <c r="P21" i="6"/>
  <c r="E21" i="6"/>
  <c r="T21" i="6"/>
  <c r="U20" i="6"/>
  <c r="S20" i="6"/>
  <c r="R20" i="6"/>
  <c r="Q20" i="6"/>
  <c r="P20" i="6"/>
  <c r="E20" i="6"/>
  <c r="T20" i="6"/>
  <c r="U19" i="6"/>
  <c r="T19" i="6"/>
  <c r="S19" i="6"/>
  <c r="R19" i="6"/>
  <c r="Q19" i="6"/>
  <c r="P19" i="6"/>
  <c r="E19" i="6"/>
  <c r="S18" i="6"/>
  <c r="R18" i="6"/>
  <c r="Q18" i="6"/>
  <c r="P18" i="6"/>
  <c r="E18" i="6"/>
  <c r="U18" i="6"/>
  <c r="S17" i="6"/>
  <c r="R17" i="6"/>
  <c r="Q17" i="6"/>
  <c r="P17" i="6"/>
  <c r="E17" i="6"/>
  <c r="T17" i="6"/>
  <c r="U16" i="6"/>
  <c r="S16" i="6"/>
  <c r="R16" i="6"/>
  <c r="Q16" i="6"/>
  <c r="P16" i="6"/>
  <c r="E16" i="6"/>
  <c r="T16" i="6"/>
  <c r="U15" i="6"/>
  <c r="T15" i="6"/>
  <c r="S15" i="6"/>
  <c r="R15" i="6"/>
  <c r="Q15" i="6"/>
  <c r="P15" i="6"/>
  <c r="E15" i="6"/>
  <c r="S14" i="6"/>
  <c r="R14" i="6"/>
  <c r="Q14" i="6"/>
  <c r="P14" i="6"/>
  <c r="E14" i="6"/>
  <c r="U14" i="6"/>
  <c r="S13" i="6"/>
  <c r="R13" i="6"/>
  <c r="Q13" i="6"/>
  <c r="P13" i="6"/>
  <c r="E13" i="6"/>
  <c r="U12" i="6"/>
  <c r="S12" i="6"/>
  <c r="R12" i="6"/>
  <c r="Q12" i="6"/>
  <c r="P12" i="6"/>
  <c r="E12" i="6"/>
  <c r="T12" i="6"/>
  <c r="U11" i="6"/>
  <c r="T11" i="6"/>
  <c r="S11" i="6"/>
  <c r="R11" i="6"/>
  <c r="Q11" i="6"/>
  <c r="P11" i="6"/>
  <c r="E11" i="6"/>
  <c r="S10" i="6"/>
  <c r="R10" i="6"/>
  <c r="Q10" i="6"/>
  <c r="Q9" i="6"/>
  <c r="P10" i="6"/>
  <c r="E10" i="6"/>
  <c r="S9" i="6"/>
  <c r="S58" i="5"/>
  <c r="R58" i="5"/>
  <c r="Q58" i="5"/>
  <c r="P58" i="5"/>
  <c r="E58" i="5"/>
  <c r="U58" i="5"/>
  <c r="S57" i="5"/>
  <c r="R57" i="5"/>
  <c r="Q57" i="5"/>
  <c r="Q56" i="5"/>
  <c r="P57" i="5"/>
  <c r="P56" i="5"/>
  <c r="E57" i="5"/>
  <c r="S56" i="5"/>
  <c r="R56" i="5"/>
  <c r="S54" i="5"/>
  <c r="R54" i="5"/>
  <c r="Q54" i="5"/>
  <c r="P54" i="5"/>
  <c r="E54" i="5"/>
  <c r="U54" i="5"/>
  <c r="S53" i="5"/>
  <c r="R53" i="5"/>
  <c r="Q53" i="5"/>
  <c r="P53" i="5"/>
  <c r="E53" i="5"/>
  <c r="T53" i="5"/>
  <c r="U52" i="5"/>
  <c r="S52" i="5"/>
  <c r="R52" i="5"/>
  <c r="Q52" i="5"/>
  <c r="P52" i="5"/>
  <c r="E52" i="5"/>
  <c r="T52" i="5"/>
  <c r="U51" i="5"/>
  <c r="T51" i="5"/>
  <c r="S51" i="5"/>
  <c r="R51" i="5"/>
  <c r="Q51" i="5"/>
  <c r="P51" i="5"/>
  <c r="P50" i="5"/>
  <c r="E51" i="5"/>
  <c r="S50" i="5"/>
  <c r="R50" i="5"/>
  <c r="S49" i="5"/>
  <c r="R49" i="5"/>
  <c r="Q49" i="5"/>
  <c r="P49" i="5"/>
  <c r="E49" i="5"/>
  <c r="T49" i="5"/>
  <c r="S48" i="5"/>
  <c r="R48" i="5"/>
  <c r="Q48" i="5"/>
  <c r="P48" i="5"/>
  <c r="E48" i="5"/>
  <c r="U48" i="5"/>
  <c r="S47" i="5"/>
  <c r="R47" i="5"/>
  <c r="Q47" i="5"/>
  <c r="P47" i="5"/>
  <c r="E47" i="5"/>
  <c r="T47" i="5"/>
  <c r="S46" i="5"/>
  <c r="R46" i="5"/>
  <c r="Q46" i="5"/>
  <c r="P46" i="5"/>
  <c r="E46" i="5"/>
  <c r="U46" i="5"/>
  <c r="S45" i="5"/>
  <c r="R45" i="5"/>
  <c r="Q45" i="5"/>
  <c r="P45" i="5"/>
  <c r="E45" i="5"/>
  <c r="T45" i="5"/>
  <c r="S44" i="5"/>
  <c r="R44" i="5"/>
  <c r="Q44" i="5"/>
  <c r="P44" i="5"/>
  <c r="E44" i="5"/>
  <c r="U44" i="5"/>
  <c r="S43" i="5"/>
  <c r="R43" i="5"/>
  <c r="Q43" i="5"/>
  <c r="P43" i="5"/>
  <c r="E43" i="5"/>
  <c r="T43" i="5"/>
  <c r="S42" i="5"/>
  <c r="R42" i="5"/>
  <c r="Q42" i="5"/>
  <c r="P42" i="5"/>
  <c r="E42" i="5"/>
  <c r="U42" i="5"/>
  <c r="S41" i="5"/>
  <c r="R41" i="5"/>
  <c r="Q41" i="5"/>
  <c r="Q40" i="5"/>
  <c r="P41" i="5"/>
  <c r="P40" i="5"/>
  <c r="P39" i="5"/>
  <c r="E41" i="5"/>
  <c r="S40" i="5"/>
  <c r="R40" i="5"/>
  <c r="S39" i="5"/>
  <c r="R39" i="5"/>
  <c r="S38" i="5"/>
  <c r="R38" i="5"/>
  <c r="Q38" i="5"/>
  <c r="P38" i="5"/>
  <c r="E38" i="5"/>
  <c r="U38" i="5"/>
  <c r="S37" i="5"/>
  <c r="R37" i="5"/>
  <c r="Q37" i="5"/>
  <c r="P37" i="5"/>
  <c r="E37" i="5"/>
  <c r="T37" i="5"/>
  <c r="U36" i="5"/>
  <c r="S36" i="5"/>
  <c r="R36" i="5"/>
  <c r="Q36" i="5"/>
  <c r="P36" i="5"/>
  <c r="E36" i="5"/>
  <c r="T36" i="5"/>
  <c r="U35" i="5"/>
  <c r="T35" i="5"/>
  <c r="S35" i="5"/>
  <c r="R35" i="5"/>
  <c r="Q35" i="5"/>
  <c r="P35" i="5"/>
  <c r="E35" i="5"/>
  <c r="S34" i="5"/>
  <c r="R34" i="5"/>
  <c r="Q34" i="5"/>
  <c r="P34" i="5"/>
  <c r="E34" i="5"/>
  <c r="U34" i="5"/>
  <c r="S33" i="5"/>
  <c r="R33" i="5"/>
  <c r="Q33" i="5"/>
  <c r="P33" i="5"/>
  <c r="E33" i="5"/>
  <c r="T33" i="5"/>
  <c r="U32" i="5"/>
  <c r="S32" i="5"/>
  <c r="R32" i="5"/>
  <c r="Q32" i="5"/>
  <c r="P32" i="5"/>
  <c r="E32" i="5"/>
  <c r="T32" i="5"/>
  <c r="U31" i="5"/>
  <c r="T31" i="5"/>
  <c r="S31" i="5"/>
  <c r="R31" i="5"/>
  <c r="Q31" i="5"/>
  <c r="P31" i="5"/>
  <c r="E31" i="5"/>
  <c r="S30" i="5"/>
  <c r="R30" i="5"/>
  <c r="Q30" i="5"/>
  <c r="P30" i="5"/>
  <c r="E30" i="5"/>
  <c r="S29" i="5"/>
  <c r="R29" i="5"/>
  <c r="Q29" i="5"/>
  <c r="P29" i="5"/>
  <c r="E29" i="5"/>
  <c r="T29" i="5"/>
  <c r="U28" i="5"/>
  <c r="S28" i="5"/>
  <c r="R28" i="5"/>
  <c r="Q28" i="5"/>
  <c r="P28" i="5"/>
  <c r="E28" i="5"/>
  <c r="T28" i="5"/>
  <c r="S27" i="5"/>
  <c r="R27" i="5"/>
  <c r="Q27" i="5"/>
  <c r="P27" i="5"/>
  <c r="E27" i="5"/>
  <c r="T27" i="5"/>
  <c r="S26" i="5"/>
  <c r="R26" i="5"/>
  <c r="Q26" i="5"/>
  <c r="P26" i="5"/>
  <c r="E26" i="5"/>
  <c r="U26" i="5"/>
  <c r="S25" i="5"/>
  <c r="R25" i="5"/>
  <c r="Q25" i="5"/>
  <c r="Q24" i="5"/>
  <c r="P25" i="5"/>
  <c r="E25" i="5"/>
  <c r="S24" i="5"/>
  <c r="S23" i="5"/>
  <c r="R23" i="5"/>
  <c r="Q23" i="5"/>
  <c r="P23" i="5"/>
  <c r="E23" i="5"/>
  <c r="T23" i="5"/>
  <c r="S22" i="5"/>
  <c r="R22" i="5"/>
  <c r="Q22" i="5"/>
  <c r="P22" i="5"/>
  <c r="E22" i="5"/>
  <c r="U22" i="5"/>
  <c r="S21" i="5"/>
  <c r="R21" i="5"/>
  <c r="Q21" i="5"/>
  <c r="P21" i="5"/>
  <c r="E21" i="5"/>
  <c r="T21" i="5"/>
  <c r="S20" i="5"/>
  <c r="R20" i="5"/>
  <c r="Q20" i="5"/>
  <c r="P20" i="5"/>
  <c r="E20" i="5"/>
  <c r="U20" i="5"/>
  <c r="S19" i="5"/>
  <c r="R19" i="5"/>
  <c r="Q19" i="5"/>
  <c r="P19" i="5"/>
  <c r="E19" i="5"/>
  <c r="T19" i="5"/>
  <c r="S18" i="5"/>
  <c r="R18" i="5"/>
  <c r="Q18" i="5"/>
  <c r="P18" i="5"/>
  <c r="E18" i="5"/>
  <c r="U18" i="5"/>
  <c r="S17" i="5"/>
  <c r="R17" i="5"/>
  <c r="Q17" i="5"/>
  <c r="P17" i="5"/>
  <c r="E17" i="5"/>
  <c r="T17" i="5"/>
  <c r="S16" i="5"/>
  <c r="R16" i="5"/>
  <c r="Q16" i="5"/>
  <c r="U16" i="5"/>
  <c r="P16" i="5"/>
  <c r="E16" i="5"/>
  <c r="U15" i="5"/>
  <c r="T15" i="5"/>
  <c r="S15" i="5"/>
  <c r="R15" i="5"/>
  <c r="Q15" i="5"/>
  <c r="P15" i="5"/>
  <c r="E15" i="5"/>
  <c r="S14" i="5"/>
  <c r="R14" i="5"/>
  <c r="Q14" i="5"/>
  <c r="P14" i="5"/>
  <c r="E14" i="5"/>
  <c r="U14" i="5"/>
  <c r="S13" i="5"/>
  <c r="R13" i="5"/>
  <c r="Q13" i="5"/>
  <c r="P13" i="5"/>
  <c r="E13" i="5"/>
  <c r="T13" i="5"/>
  <c r="U12" i="5"/>
  <c r="S12" i="5"/>
  <c r="R12" i="5"/>
  <c r="Q12" i="5"/>
  <c r="P12" i="5"/>
  <c r="E12" i="5"/>
  <c r="T12" i="5"/>
  <c r="U11" i="5"/>
  <c r="T11" i="5"/>
  <c r="S11" i="5"/>
  <c r="R11" i="5"/>
  <c r="Q11" i="5"/>
  <c r="P11" i="5"/>
  <c r="E11" i="5"/>
  <c r="S10" i="5"/>
  <c r="R10" i="5"/>
  <c r="Q10" i="5"/>
  <c r="Q9" i="5"/>
  <c r="Q8" i="5"/>
  <c r="P10" i="5"/>
  <c r="E10" i="5"/>
  <c r="S9" i="5"/>
  <c r="R9" i="5"/>
  <c r="S58" i="4"/>
  <c r="R58" i="4"/>
  <c r="Q58" i="4"/>
  <c r="P58" i="4"/>
  <c r="E58" i="4"/>
  <c r="U58" i="4"/>
  <c r="S57" i="4"/>
  <c r="R57" i="4"/>
  <c r="Q57" i="4"/>
  <c r="Q56" i="4"/>
  <c r="P57" i="4"/>
  <c r="P56" i="4"/>
  <c r="E57" i="4"/>
  <c r="S56" i="4"/>
  <c r="R56" i="4"/>
  <c r="S54" i="4"/>
  <c r="R54" i="4"/>
  <c r="Q54" i="4"/>
  <c r="P54" i="4"/>
  <c r="E54" i="4"/>
  <c r="U54" i="4"/>
  <c r="S53" i="4"/>
  <c r="R53" i="4"/>
  <c r="Q53" i="4"/>
  <c r="P53" i="4"/>
  <c r="E53" i="4"/>
  <c r="T53" i="4"/>
  <c r="U52" i="4"/>
  <c r="S52" i="4"/>
  <c r="R52" i="4"/>
  <c r="Q52" i="4"/>
  <c r="P52" i="4"/>
  <c r="E52" i="4"/>
  <c r="T52" i="4"/>
  <c r="U51" i="4"/>
  <c r="T51" i="4"/>
  <c r="S51" i="4"/>
  <c r="R51" i="4"/>
  <c r="Q51" i="4"/>
  <c r="P51" i="4"/>
  <c r="P50" i="4"/>
  <c r="E51" i="4"/>
  <c r="S50" i="4"/>
  <c r="R50" i="4"/>
  <c r="S49" i="4"/>
  <c r="R49" i="4"/>
  <c r="Q49" i="4"/>
  <c r="P49" i="4"/>
  <c r="E49" i="4"/>
  <c r="T49" i="4"/>
  <c r="S48" i="4"/>
  <c r="R48" i="4"/>
  <c r="Q48" i="4"/>
  <c r="P48" i="4"/>
  <c r="E48" i="4"/>
  <c r="U48" i="4"/>
  <c r="S47" i="4"/>
  <c r="R47" i="4"/>
  <c r="Q47" i="4"/>
  <c r="P47" i="4"/>
  <c r="E47" i="4"/>
  <c r="T47" i="4"/>
  <c r="S46" i="4"/>
  <c r="R46" i="4"/>
  <c r="Q46" i="4"/>
  <c r="P46" i="4"/>
  <c r="E46" i="4"/>
  <c r="U46" i="4"/>
  <c r="S45" i="4"/>
  <c r="R45" i="4"/>
  <c r="Q45" i="4"/>
  <c r="P45" i="4"/>
  <c r="E45" i="4"/>
  <c r="T45" i="4"/>
  <c r="S44" i="4"/>
  <c r="R44" i="4"/>
  <c r="Q44" i="4"/>
  <c r="P44" i="4"/>
  <c r="E44" i="4"/>
  <c r="U44" i="4"/>
  <c r="S43" i="4"/>
  <c r="R43" i="4"/>
  <c r="Q43" i="4"/>
  <c r="P43" i="4"/>
  <c r="E43" i="4"/>
  <c r="T43" i="4"/>
  <c r="S42" i="4"/>
  <c r="R42" i="4"/>
  <c r="Q42" i="4"/>
  <c r="P42" i="4"/>
  <c r="E42" i="4"/>
  <c r="U42" i="4"/>
  <c r="S41" i="4"/>
  <c r="R41" i="4"/>
  <c r="Q41" i="4"/>
  <c r="Q40" i="4"/>
  <c r="P41" i="4"/>
  <c r="P40" i="4"/>
  <c r="P39" i="4"/>
  <c r="E41" i="4"/>
  <c r="S40" i="4"/>
  <c r="R40" i="4"/>
  <c r="S39" i="4"/>
  <c r="R39" i="4"/>
  <c r="S38" i="4"/>
  <c r="R38" i="4"/>
  <c r="Q38" i="4"/>
  <c r="P38" i="4"/>
  <c r="E38" i="4"/>
  <c r="U38" i="4"/>
  <c r="S37" i="4"/>
  <c r="R37" i="4"/>
  <c r="Q37" i="4"/>
  <c r="P37" i="4"/>
  <c r="E37" i="4"/>
  <c r="T37" i="4"/>
  <c r="U36" i="4"/>
  <c r="S36" i="4"/>
  <c r="R36" i="4"/>
  <c r="Q36" i="4"/>
  <c r="P36" i="4"/>
  <c r="E36" i="4"/>
  <c r="T36" i="4"/>
  <c r="U35" i="4"/>
  <c r="T35" i="4"/>
  <c r="S35" i="4"/>
  <c r="R35" i="4"/>
  <c r="Q35" i="4"/>
  <c r="P35" i="4"/>
  <c r="E35" i="4"/>
  <c r="S34" i="4"/>
  <c r="R34" i="4"/>
  <c r="Q34" i="4"/>
  <c r="P34" i="4"/>
  <c r="E34" i="4"/>
  <c r="U34" i="4"/>
  <c r="S33" i="4"/>
  <c r="R33" i="4"/>
  <c r="Q33" i="4"/>
  <c r="P33" i="4"/>
  <c r="E33" i="4"/>
  <c r="T33" i="4"/>
  <c r="U32" i="4"/>
  <c r="S32" i="4"/>
  <c r="R32" i="4"/>
  <c r="Q32" i="4"/>
  <c r="P32" i="4"/>
  <c r="E32" i="4"/>
  <c r="T32" i="4"/>
  <c r="U31" i="4"/>
  <c r="T31" i="4"/>
  <c r="S31" i="4"/>
  <c r="R31" i="4"/>
  <c r="Q31" i="4"/>
  <c r="P31" i="4"/>
  <c r="E31" i="4"/>
  <c r="S30" i="4"/>
  <c r="R30" i="4"/>
  <c r="Q30" i="4"/>
  <c r="P30" i="4"/>
  <c r="E30" i="4"/>
  <c r="U30" i="4"/>
  <c r="S29" i="4"/>
  <c r="R29" i="4"/>
  <c r="Q29" i="4"/>
  <c r="P29" i="4"/>
  <c r="E29" i="4"/>
  <c r="T29" i="4"/>
  <c r="U28" i="4"/>
  <c r="S28" i="4"/>
  <c r="R28" i="4"/>
  <c r="Q28" i="4"/>
  <c r="P28" i="4"/>
  <c r="E28" i="4"/>
  <c r="T28" i="4"/>
  <c r="S27" i="4"/>
  <c r="R27" i="4"/>
  <c r="Q27" i="4"/>
  <c r="P27" i="4"/>
  <c r="E27" i="4"/>
  <c r="S26" i="4"/>
  <c r="R26" i="4"/>
  <c r="Q26" i="4"/>
  <c r="P26" i="4"/>
  <c r="E26" i="4"/>
  <c r="U26" i="4"/>
  <c r="S25" i="4"/>
  <c r="R25" i="4"/>
  <c r="Q25" i="4"/>
  <c r="P25" i="4"/>
  <c r="P24" i="4"/>
  <c r="E25" i="4"/>
  <c r="S24" i="4"/>
  <c r="S23" i="4"/>
  <c r="R23" i="4"/>
  <c r="Q23" i="4"/>
  <c r="P23" i="4"/>
  <c r="E23" i="4"/>
  <c r="S22" i="4"/>
  <c r="R22" i="4"/>
  <c r="Q22" i="4"/>
  <c r="P22" i="4"/>
  <c r="E22" i="4"/>
  <c r="U22" i="4"/>
  <c r="S21" i="4"/>
  <c r="R21" i="4"/>
  <c r="Q21" i="4"/>
  <c r="P21" i="4"/>
  <c r="E21" i="4"/>
  <c r="T21" i="4"/>
  <c r="U20" i="4"/>
  <c r="T20" i="4"/>
  <c r="S20" i="4"/>
  <c r="R20" i="4"/>
  <c r="Q20" i="4"/>
  <c r="P20" i="4"/>
  <c r="E20" i="4"/>
  <c r="S19" i="4"/>
  <c r="R19" i="4"/>
  <c r="Q19" i="4"/>
  <c r="P19" i="4"/>
  <c r="E19" i="4"/>
  <c r="U19" i="4"/>
  <c r="S18" i="4"/>
  <c r="R18" i="4"/>
  <c r="Q18" i="4"/>
  <c r="P18" i="4"/>
  <c r="E18" i="4"/>
  <c r="U18" i="4"/>
  <c r="S17" i="4"/>
  <c r="R17" i="4"/>
  <c r="Q17" i="4"/>
  <c r="P17" i="4"/>
  <c r="E17" i="4"/>
  <c r="T17" i="4"/>
  <c r="U16" i="4"/>
  <c r="T16" i="4"/>
  <c r="S16" i="4"/>
  <c r="R16" i="4"/>
  <c r="Q16" i="4"/>
  <c r="P16" i="4"/>
  <c r="E16" i="4"/>
  <c r="S15" i="4"/>
  <c r="R15" i="4"/>
  <c r="Q15" i="4"/>
  <c r="P15" i="4"/>
  <c r="E15" i="4"/>
  <c r="U15" i="4"/>
  <c r="S14" i="4"/>
  <c r="R14" i="4"/>
  <c r="Q14" i="4"/>
  <c r="P14" i="4"/>
  <c r="E14" i="4"/>
  <c r="U14" i="4"/>
  <c r="S13" i="4"/>
  <c r="R13" i="4"/>
  <c r="Q13" i="4"/>
  <c r="P13" i="4"/>
  <c r="E13" i="4"/>
  <c r="T13" i="4"/>
  <c r="U12" i="4"/>
  <c r="T12" i="4"/>
  <c r="S12" i="4"/>
  <c r="R12" i="4"/>
  <c r="Q12" i="4"/>
  <c r="P12" i="4"/>
  <c r="E12" i="4"/>
  <c r="S11" i="4"/>
  <c r="R11" i="4"/>
  <c r="Q11" i="4"/>
  <c r="P11" i="4"/>
  <c r="E11" i="4"/>
  <c r="U11" i="4"/>
  <c r="S10" i="4"/>
  <c r="R10" i="4"/>
  <c r="Q10" i="4"/>
  <c r="P10" i="4"/>
  <c r="E10" i="4"/>
  <c r="S9" i="4"/>
  <c r="R9" i="4"/>
  <c r="S58" i="3"/>
  <c r="R58" i="3"/>
  <c r="Q58" i="3"/>
  <c r="P58" i="3"/>
  <c r="E58" i="3"/>
  <c r="U58" i="3"/>
  <c r="S57" i="3"/>
  <c r="R57" i="3"/>
  <c r="Q57" i="3"/>
  <c r="Q56" i="3"/>
  <c r="P57" i="3"/>
  <c r="P56" i="3"/>
  <c r="E57" i="3"/>
  <c r="R56" i="3"/>
  <c r="S54" i="3"/>
  <c r="R54" i="3"/>
  <c r="Q54" i="3"/>
  <c r="P54" i="3"/>
  <c r="E54" i="3"/>
  <c r="U54" i="3"/>
  <c r="S53" i="3"/>
  <c r="R53" i="3"/>
  <c r="Q53" i="3"/>
  <c r="P53" i="3"/>
  <c r="E53" i="3"/>
  <c r="T53" i="3"/>
  <c r="S52" i="3"/>
  <c r="R52" i="3"/>
  <c r="Q52" i="3"/>
  <c r="P52" i="3"/>
  <c r="E52" i="3"/>
  <c r="T52" i="3"/>
  <c r="U51" i="3"/>
  <c r="S51" i="3"/>
  <c r="R51" i="3"/>
  <c r="Q51" i="3"/>
  <c r="Q50" i="3"/>
  <c r="P51" i="3"/>
  <c r="E51" i="3"/>
  <c r="T51" i="3"/>
  <c r="S50" i="3"/>
  <c r="R50" i="3"/>
  <c r="S49" i="3"/>
  <c r="R49" i="3"/>
  <c r="Q49" i="3"/>
  <c r="P49" i="3"/>
  <c r="E49" i="3"/>
  <c r="T49" i="3"/>
  <c r="U48" i="3"/>
  <c r="T48" i="3"/>
  <c r="S48" i="3"/>
  <c r="R48" i="3"/>
  <c r="Q48" i="3"/>
  <c r="P48" i="3"/>
  <c r="E48" i="3"/>
  <c r="S47" i="3"/>
  <c r="R47" i="3"/>
  <c r="Q47" i="3"/>
  <c r="P47" i="3"/>
  <c r="E47" i="3"/>
  <c r="U47" i="3"/>
  <c r="S46" i="3"/>
  <c r="R46" i="3"/>
  <c r="Q46" i="3"/>
  <c r="P46" i="3"/>
  <c r="E46" i="3"/>
  <c r="U46" i="3"/>
  <c r="S45" i="3"/>
  <c r="R45" i="3"/>
  <c r="Q45" i="3"/>
  <c r="P45" i="3"/>
  <c r="E45" i="3"/>
  <c r="T45" i="3"/>
  <c r="U44" i="3"/>
  <c r="T44" i="3"/>
  <c r="S44" i="3"/>
  <c r="R44" i="3"/>
  <c r="Q44" i="3"/>
  <c r="P44" i="3"/>
  <c r="E44" i="3"/>
  <c r="S43" i="3"/>
  <c r="R43" i="3"/>
  <c r="Q43" i="3"/>
  <c r="P43" i="3"/>
  <c r="E43" i="3"/>
  <c r="U43" i="3"/>
  <c r="S42" i="3"/>
  <c r="R42" i="3"/>
  <c r="Q42" i="3"/>
  <c r="P42" i="3"/>
  <c r="E42" i="3"/>
  <c r="S41" i="3"/>
  <c r="R41" i="3"/>
  <c r="Q41" i="3"/>
  <c r="Q40" i="3"/>
  <c r="Q39" i="3"/>
  <c r="P41" i="3"/>
  <c r="E41" i="3"/>
  <c r="S40" i="3"/>
  <c r="R40" i="3"/>
  <c r="S39" i="3"/>
  <c r="R39" i="3"/>
  <c r="S38" i="3"/>
  <c r="R38" i="3"/>
  <c r="Q38" i="3"/>
  <c r="P38" i="3"/>
  <c r="E38" i="3"/>
  <c r="U38" i="3"/>
  <c r="S37" i="3"/>
  <c r="R37" i="3"/>
  <c r="Q37" i="3"/>
  <c r="P37" i="3"/>
  <c r="E37" i="3"/>
  <c r="T37" i="3"/>
  <c r="S36" i="3"/>
  <c r="R36" i="3"/>
  <c r="Q36" i="3"/>
  <c r="P36" i="3"/>
  <c r="E36" i="3"/>
  <c r="T36" i="3"/>
  <c r="U35" i="3"/>
  <c r="S35" i="3"/>
  <c r="R35" i="3"/>
  <c r="Q35" i="3"/>
  <c r="P35" i="3"/>
  <c r="E35" i="3"/>
  <c r="T35" i="3"/>
  <c r="S34" i="3"/>
  <c r="R34" i="3"/>
  <c r="Q34" i="3"/>
  <c r="P34" i="3"/>
  <c r="E34" i="3"/>
  <c r="U34" i="3"/>
  <c r="S33" i="3"/>
  <c r="R33" i="3"/>
  <c r="Q33" i="3"/>
  <c r="P33" i="3"/>
  <c r="E33" i="3"/>
  <c r="T33" i="3"/>
  <c r="S32" i="3"/>
  <c r="R32" i="3"/>
  <c r="Q32" i="3"/>
  <c r="P32" i="3"/>
  <c r="E32" i="3"/>
  <c r="T32" i="3"/>
  <c r="U31" i="3"/>
  <c r="S31" i="3"/>
  <c r="R31" i="3"/>
  <c r="Q31" i="3"/>
  <c r="P31" i="3"/>
  <c r="E31" i="3"/>
  <c r="T31" i="3"/>
  <c r="S30" i="3"/>
  <c r="R30" i="3"/>
  <c r="Q30" i="3"/>
  <c r="P30" i="3"/>
  <c r="E30" i="3"/>
  <c r="U30" i="3"/>
  <c r="S29" i="3"/>
  <c r="R29" i="3"/>
  <c r="Q29" i="3"/>
  <c r="P29" i="3"/>
  <c r="E29" i="3"/>
  <c r="T29" i="3"/>
  <c r="S28" i="3"/>
  <c r="R28" i="3"/>
  <c r="Q28" i="3"/>
  <c r="P28" i="3"/>
  <c r="E28" i="3"/>
  <c r="T28" i="3"/>
  <c r="S27" i="3"/>
  <c r="R27" i="3"/>
  <c r="Q27" i="3"/>
  <c r="P27" i="3"/>
  <c r="E27" i="3"/>
  <c r="S26" i="3"/>
  <c r="R26" i="3"/>
  <c r="Q26" i="3"/>
  <c r="P26" i="3"/>
  <c r="E26" i="3"/>
  <c r="U26" i="3"/>
  <c r="S25" i="3"/>
  <c r="R25" i="3"/>
  <c r="Q25" i="3"/>
  <c r="Q24" i="3"/>
  <c r="P25" i="3"/>
  <c r="E25" i="3"/>
  <c r="S24" i="3"/>
  <c r="S23" i="3"/>
  <c r="R23" i="3"/>
  <c r="Q23" i="3"/>
  <c r="U23" i="3"/>
  <c r="P23" i="3"/>
  <c r="T23" i="3"/>
  <c r="E23" i="3"/>
  <c r="S22" i="3"/>
  <c r="R22" i="3"/>
  <c r="Q22" i="3"/>
  <c r="P22" i="3"/>
  <c r="E22" i="3"/>
  <c r="U22" i="3"/>
  <c r="S21" i="3"/>
  <c r="R21" i="3"/>
  <c r="Q21" i="3"/>
  <c r="P21" i="3"/>
  <c r="E21" i="3"/>
  <c r="T21" i="3"/>
  <c r="U20" i="3"/>
  <c r="S20" i="3"/>
  <c r="R20" i="3"/>
  <c r="Q20" i="3"/>
  <c r="P20" i="3"/>
  <c r="E20" i="3"/>
  <c r="T20" i="3"/>
  <c r="U19" i="3"/>
  <c r="T19" i="3"/>
  <c r="S19" i="3"/>
  <c r="R19" i="3"/>
  <c r="Q19" i="3"/>
  <c r="P19" i="3"/>
  <c r="E19" i="3"/>
  <c r="S18" i="3"/>
  <c r="R18" i="3"/>
  <c r="Q18" i="3"/>
  <c r="P18" i="3"/>
  <c r="E18" i="3"/>
  <c r="U18" i="3"/>
  <c r="S17" i="3"/>
  <c r="R17" i="3"/>
  <c r="Q17" i="3"/>
  <c r="P17" i="3"/>
  <c r="E17" i="3"/>
  <c r="T17" i="3"/>
  <c r="U16" i="3"/>
  <c r="S16" i="3"/>
  <c r="R16" i="3"/>
  <c r="Q16" i="3"/>
  <c r="P16" i="3"/>
  <c r="E16" i="3"/>
  <c r="T16" i="3"/>
  <c r="U15" i="3"/>
  <c r="T15" i="3"/>
  <c r="S15" i="3"/>
  <c r="R15" i="3"/>
  <c r="Q15" i="3"/>
  <c r="P15" i="3"/>
  <c r="E15" i="3"/>
  <c r="S14" i="3"/>
  <c r="R14" i="3"/>
  <c r="Q14" i="3"/>
  <c r="P14" i="3"/>
  <c r="E14" i="3"/>
  <c r="U14" i="3"/>
  <c r="S13" i="3"/>
  <c r="R13" i="3"/>
  <c r="Q13" i="3"/>
  <c r="P13" i="3"/>
  <c r="E13" i="3"/>
  <c r="T13" i="3"/>
  <c r="U12" i="3"/>
  <c r="S12" i="3"/>
  <c r="R12" i="3"/>
  <c r="Q12" i="3"/>
  <c r="P12" i="3"/>
  <c r="E12" i="3"/>
  <c r="T12" i="3"/>
  <c r="U11" i="3"/>
  <c r="T11" i="3"/>
  <c r="S11" i="3"/>
  <c r="R11" i="3"/>
  <c r="Q11" i="3"/>
  <c r="P11" i="3"/>
  <c r="E11" i="3"/>
  <c r="S10" i="3"/>
  <c r="R10" i="3"/>
  <c r="Q10" i="3"/>
  <c r="Q9" i="3"/>
  <c r="Q8" i="3"/>
  <c r="Q55" i="3"/>
  <c r="Q59" i="3"/>
  <c r="P10" i="3"/>
  <c r="E10" i="3"/>
  <c r="S9" i="3"/>
  <c r="R9" i="3"/>
  <c r="S58" i="2"/>
  <c r="R58" i="2"/>
  <c r="Q58" i="2"/>
  <c r="P58" i="2"/>
  <c r="E58" i="2"/>
  <c r="U58" i="2"/>
  <c r="S57" i="2"/>
  <c r="R57" i="2"/>
  <c r="Q57" i="2"/>
  <c r="Q56" i="2"/>
  <c r="P57" i="2"/>
  <c r="P56" i="2"/>
  <c r="E57" i="2"/>
  <c r="S54" i="2"/>
  <c r="R54" i="2"/>
  <c r="Q54" i="2"/>
  <c r="P54" i="2"/>
  <c r="E54" i="2"/>
  <c r="U54" i="2"/>
  <c r="S53" i="2"/>
  <c r="R53" i="2"/>
  <c r="Q53" i="2"/>
  <c r="P53" i="2"/>
  <c r="E53" i="2"/>
  <c r="T53" i="2"/>
  <c r="U52" i="2"/>
  <c r="S52" i="2"/>
  <c r="R52" i="2"/>
  <c r="Q52" i="2"/>
  <c r="P52" i="2"/>
  <c r="E52" i="2"/>
  <c r="T52" i="2"/>
  <c r="U51" i="2"/>
  <c r="T51" i="2"/>
  <c r="S51" i="2"/>
  <c r="R51" i="2"/>
  <c r="Q51" i="2"/>
  <c r="P51" i="2"/>
  <c r="P50" i="2"/>
  <c r="E51" i="2"/>
  <c r="S50" i="2"/>
  <c r="R50" i="2"/>
  <c r="S49" i="2"/>
  <c r="R49" i="2"/>
  <c r="Q49" i="2"/>
  <c r="P49" i="2"/>
  <c r="E49" i="2"/>
  <c r="T49" i="2"/>
  <c r="S48" i="2"/>
  <c r="R48" i="2"/>
  <c r="Q48" i="2"/>
  <c r="P48" i="2"/>
  <c r="E48" i="2"/>
  <c r="U48" i="2"/>
  <c r="S47" i="2"/>
  <c r="R47" i="2"/>
  <c r="Q47" i="2"/>
  <c r="P47" i="2"/>
  <c r="E47" i="2"/>
  <c r="U47" i="2"/>
  <c r="S46" i="2"/>
  <c r="R46" i="2"/>
  <c r="Q46" i="2"/>
  <c r="P46" i="2"/>
  <c r="E46" i="2"/>
  <c r="U46" i="2"/>
  <c r="S45" i="2"/>
  <c r="R45" i="2"/>
  <c r="Q45" i="2"/>
  <c r="P45" i="2"/>
  <c r="E45" i="2"/>
  <c r="T45" i="2"/>
  <c r="S44" i="2"/>
  <c r="R44" i="2"/>
  <c r="Q44" i="2"/>
  <c r="P44" i="2"/>
  <c r="E44" i="2"/>
  <c r="T44" i="2"/>
  <c r="S43" i="2"/>
  <c r="R43" i="2"/>
  <c r="Q43" i="2"/>
  <c r="P43" i="2"/>
  <c r="E43" i="2"/>
  <c r="U43" i="2"/>
  <c r="S42" i="2"/>
  <c r="R42" i="2"/>
  <c r="Q42" i="2"/>
  <c r="P42" i="2"/>
  <c r="E42" i="2"/>
  <c r="U42" i="2"/>
  <c r="S41" i="2"/>
  <c r="R41" i="2"/>
  <c r="Q41" i="2"/>
  <c r="Q40" i="2"/>
  <c r="P41" i="2"/>
  <c r="P40" i="2"/>
  <c r="P39" i="2"/>
  <c r="E41" i="2"/>
  <c r="S40" i="2"/>
  <c r="S39" i="2"/>
  <c r="S38" i="2"/>
  <c r="R38" i="2"/>
  <c r="Q38" i="2"/>
  <c r="P38" i="2"/>
  <c r="E38" i="2"/>
  <c r="U38" i="2"/>
  <c r="S37" i="2"/>
  <c r="R37" i="2"/>
  <c r="Q37" i="2"/>
  <c r="P37" i="2"/>
  <c r="E37" i="2"/>
  <c r="T37" i="2"/>
  <c r="S36" i="2"/>
  <c r="R36" i="2"/>
  <c r="Q36" i="2"/>
  <c r="P36" i="2"/>
  <c r="E36" i="2"/>
  <c r="U36" i="2"/>
  <c r="S35" i="2"/>
  <c r="R35" i="2"/>
  <c r="Q35" i="2"/>
  <c r="P35" i="2"/>
  <c r="E35" i="2"/>
  <c r="U35" i="2"/>
  <c r="S34" i="2"/>
  <c r="R34" i="2"/>
  <c r="Q34" i="2"/>
  <c r="P34" i="2"/>
  <c r="E34" i="2"/>
  <c r="U34" i="2"/>
  <c r="S33" i="2"/>
  <c r="R33" i="2"/>
  <c r="Q33" i="2"/>
  <c r="P33" i="2"/>
  <c r="E33" i="2"/>
  <c r="T33" i="2"/>
  <c r="S32" i="2"/>
  <c r="R32" i="2"/>
  <c r="Q32" i="2"/>
  <c r="P32" i="2"/>
  <c r="E32" i="2"/>
  <c r="U32" i="2"/>
  <c r="S31" i="2"/>
  <c r="R31" i="2"/>
  <c r="Q31" i="2"/>
  <c r="P31" i="2"/>
  <c r="E31" i="2"/>
  <c r="U31" i="2"/>
  <c r="S30" i="2"/>
  <c r="R30" i="2"/>
  <c r="Q30" i="2"/>
  <c r="P30" i="2"/>
  <c r="E30" i="2"/>
  <c r="U30" i="2"/>
  <c r="S29" i="2"/>
  <c r="R29" i="2"/>
  <c r="Q29" i="2"/>
  <c r="P29" i="2"/>
  <c r="E29" i="2"/>
  <c r="S28" i="2"/>
  <c r="R28" i="2"/>
  <c r="Q28" i="2"/>
  <c r="P28" i="2"/>
  <c r="E28" i="2"/>
  <c r="U28" i="2"/>
  <c r="S27" i="2"/>
  <c r="R27" i="2"/>
  <c r="Q27" i="2"/>
  <c r="U27" i="2"/>
  <c r="P27" i="2"/>
  <c r="T27" i="2"/>
  <c r="E27" i="2"/>
  <c r="S26" i="2"/>
  <c r="R26" i="2"/>
  <c r="Q26" i="2"/>
  <c r="P26" i="2"/>
  <c r="E26" i="2"/>
  <c r="U26" i="2"/>
  <c r="S25" i="2"/>
  <c r="R25" i="2"/>
  <c r="Q25" i="2"/>
  <c r="P25" i="2"/>
  <c r="E25" i="2"/>
  <c r="S24" i="2"/>
  <c r="S23" i="2"/>
  <c r="R23" i="2"/>
  <c r="Q23" i="2"/>
  <c r="U23" i="2"/>
  <c r="P23" i="2"/>
  <c r="E23" i="2"/>
  <c r="S22" i="2"/>
  <c r="R22" i="2"/>
  <c r="Q22" i="2"/>
  <c r="P22" i="2"/>
  <c r="E22" i="2"/>
  <c r="U22" i="2"/>
  <c r="S21" i="2"/>
  <c r="R21" i="2"/>
  <c r="Q21" i="2"/>
  <c r="P21" i="2"/>
  <c r="E21" i="2"/>
  <c r="T21" i="2"/>
  <c r="S20" i="2"/>
  <c r="R20" i="2"/>
  <c r="Q20" i="2"/>
  <c r="P20" i="2"/>
  <c r="E20" i="2"/>
  <c r="T20" i="2"/>
  <c r="U19" i="2"/>
  <c r="S19" i="2"/>
  <c r="R19" i="2"/>
  <c r="Q19" i="2"/>
  <c r="P19" i="2"/>
  <c r="E19" i="2"/>
  <c r="T19" i="2"/>
  <c r="S18" i="2"/>
  <c r="R18" i="2"/>
  <c r="Q18" i="2"/>
  <c r="P18" i="2"/>
  <c r="E18" i="2"/>
  <c r="U18" i="2"/>
  <c r="S17" i="2"/>
  <c r="R17" i="2"/>
  <c r="Q17" i="2"/>
  <c r="P17" i="2"/>
  <c r="E17" i="2"/>
  <c r="T17" i="2"/>
  <c r="S16" i="2"/>
  <c r="R16" i="2"/>
  <c r="Q16" i="2"/>
  <c r="P16" i="2"/>
  <c r="E16" i="2"/>
  <c r="T16" i="2"/>
  <c r="U15" i="2"/>
  <c r="S15" i="2"/>
  <c r="R15" i="2"/>
  <c r="Q15" i="2"/>
  <c r="P15" i="2"/>
  <c r="E15" i="2"/>
  <c r="T15" i="2"/>
  <c r="S14" i="2"/>
  <c r="R14" i="2"/>
  <c r="Q14" i="2"/>
  <c r="P14" i="2"/>
  <c r="E14" i="2"/>
  <c r="U14" i="2"/>
  <c r="S13" i="2"/>
  <c r="R13" i="2"/>
  <c r="Q13" i="2"/>
  <c r="P13" i="2"/>
  <c r="E13" i="2"/>
  <c r="T13" i="2"/>
  <c r="S12" i="2"/>
  <c r="R12" i="2"/>
  <c r="Q12" i="2"/>
  <c r="P12" i="2"/>
  <c r="E12" i="2"/>
  <c r="T12" i="2"/>
  <c r="U11" i="2"/>
  <c r="S11" i="2"/>
  <c r="R11" i="2"/>
  <c r="Q11" i="2"/>
  <c r="P11" i="2"/>
  <c r="E11" i="2"/>
  <c r="T11" i="2"/>
  <c r="S10" i="2"/>
  <c r="R10" i="2"/>
  <c r="Q10" i="2"/>
  <c r="P10" i="2"/>
  <c r="E10" i="2"/>
  <c r="S9" i="2"/>
  <c r="R9" i="2"/>
  <c r="S8" i="2"/>
  <c r="S58" i="1"/>
  <c r="R58" i="1"/>
  <c r="Q58" i="1"/>
  <c r="P58" i="1"/>
  <c r="E58" i="1"/>
  <c r="U58" i="1"/>
  <c r="S57" i="1"/>
  <c r="R57" i="1"/>
  <c r="Q57" i="1"/>
  <c r="Q56" i="1"/>
  <c r="P57" i="1"/>
  <c r="E57" i="1"/>
  <c r="R56" i="1"/>
  <c r="S54" i="1"/>
  <c r="R54" i="1"/>
  <c r="Q54" i="1"/>
  <c r="P54" i="1"/>
  <c r="E54" i="1"/>
  <c r="U54" i="1"/>
  <c r="S53" i="1"/>
  <c r="R53" i="1"/>
  <c r="Q53" i="1"/>
  <c r="P53" i="1"/>
  <c r="E53" i="1"/>
  <c r="T53" i="1"/>
  <c r="U52" i="1"/>
  <c r="T52" i="1"/>
  <c r="S52" i="1"/>
  <c r="R52" i="1"/>
  <c r="Q52" i="1"/>
  <c r="P52" i="1"/>
  <c r="E52" i="1"/>
  <c r="S51" i="1"/>
  <c r="R51" i="1"/>
  <c r="Q51" i="1"/>
  <c r="P51" i="1"/>
  <c r="E51" i="1"/>
  <c r="E50" i="1"/>
  <c r="S50" i="1"/>
  <c r="R50" i="1"/>
  <c r="S49" i="1"/>
  <c r="R49" i="1"/>
  <c r="Q49" i="1"/>
  <c r="P49" i="1"/>
  <c r="E49" i="1"/>
  <c r="T49" i="1"/>
  <c r="S48" i="1"/>
  <c r="R48" i="1"/>
  <c r="Q48" i="1"/>
  <c r="P48" i="1"/>
  <c r="E48" i="1"/>
  <c r="U48" i="1"/>
  <c r="U47" i="1"/>
  <c r="S47" i="1"/>
  <c r="R47" i="1"/>
  <c r="Q47" i="1"/>
  <c r="P47" i="1"/>
  <c r="E47" i="1"/>
  <c r="T47" i="1"/>
  <c r="S46" i="1"/>
  <c r="R46" i="1"/>
  <c r="Q46" i="1"/>
  <c r="P46" i="1"/>
  <c r="E46" i="1"/>
  <c r="U46" i="1"/>
  <c r="S45" i="1"/>
  <c r="R45" i="1"/>
  <c r="Q45" i="1"/>
  <c r="P45" i="1"/>
  <c r="E45" i="1"/>
  <c r="T45" i="1"/>
  <c r="S44" i="1"/>
  <c r="R44" i="1"/>
  <c r="Q44" i="1"/>
  <c r="P44" i="1"/>
  <c r="E44" i="1"/>
  <c r="U44" i="1"/>
  <c r="S43" i="1"/>
  <c r="R43" i="1"/>
  <c r="Q43" i="1"/>
  <c r="P43" i="1"/>
  <c r="E43" i="1"/>
  <c r="S42" i="1"/>
  <c r="R42" i="1"/>
  <c r="Q42" i="1"/>
  <c r="P42" i="1"/>
  <c r="E42" i="1"/>
  <c r="S41" i="1"/>
  <c r="R41" i="1"/>
  <c r="Q41" i="1"/>
  <c r="Q40" i="1"/>
  <c r="P41" i="1"/>
  <c r="E41" i="1"/>
  <c r="S40" i="1"/>
  <c r="R40" i="1"/>
  <c r="S39" i="1"/>
  <c r="R39" i="1"/>
  <c r="S38" i="1"/>
  <c r="R38" i="1"/>
  <c r="Q38" i="1"/>
  <c r="P38" i="1"/>
  <c r="E38" i="1"/>
  <c r="U38" i="1"/>
  <c r="S37" i="1"/>
  <c r="R37" i="1"/>
  <c r="Q37" i="1"/>
  <c r="P37" i="1"/>
  <c r="E37" i="1"/>
  <c r="T37" i="1"/>
  <c r="S36" i="1"/>
  <c r="R36" i="1"/>
  <c r="Q36" i="1"/>
  <c r="P36" i="1"/>
  <c r="E36" i="1"/>
  <c r="U36" i="1"/>
  <c r="U35" i="1"/>
  <c r="S35" i="1"/>
  <c r="R35" i="1"/>
  <c r="Q35" i="1"/>
  <c r="P35" i="1"/>
  <c r="E35" i="1"/>
  <c r="T35" i="1"/>
  <c r="S34" i="1"/>
  <c r="R34" i="1"/>
  <c r="Q34" i="1"/>
  <c r="P34" i="1"/>
  <c r="E34" i="1"/>
  <c r="U34" i="1"/>
  <c r="S33" i="1"/>
  <c r="R33" i="1"/>
  <c r="Q33" i="1"/>
  <c r="P33" i="1"/>
  <c r="E33" i="1"/>
  <c r="T33" i="1"/>
  <c r="S32" i="1"/>
  <c r="R32" i="1"/>
  <c r="Q32" i="1"/>
  <c r="U32" i="1"/>
  <c r="P32" i="1"/>
  <c r="T32" i="1"/>
  <c r="E32" i="1"/>
  <c r="S31" i="1"/>
  <c r="R31" i="1"/>
  <c r="Q31" i="1"/>
  <c r="P31" i="1"/>
  <c r="E31" i="1"/>
  <c r="U31" i="1"/>
  <c r="S30" i="1"/>
  <c r="R30" i="1"/>
  <c r="Q30" i="1"/>
  <c r="P30" i="1"/>
  <c r="E30" i="1"/>
  <c r="S29" i="1"/>
  <c r="R29" i="1"/>
  <c r="Q29" i="1"/>
  <c r="P29" i="1"/>
  <c r="E29" i="1"/>
  <c r="T29" i="1"/>
  <c r="U28" i="1"/>
  <c r="T28" i="1"/>
  <c r="S28" i="1"/>
  <c r="R28" i="1"/>
  <c r="Q28" i="1"/>
  <c r="P28" i="1"/>
  <c r="E28" i="1"/>
  <c r="S27" i="1"/>
  <c r="R27" i="1"/>
  <c r="Q27" i="1"/>
  <c r="U27" i="1"/>
  <c r="P27" i="1"/>
  <c r="E27" i="1"/>
  <c r="S26" i="1"/>
  <c r="R26" i="1"/>
  <c r="Q26" i="1"/>
  <c r="P26" i="1"/>
  <c r="E26" i="1"/>
  <c r="U26" i="1"/>
  <c r="S25" i="1"/>
  <c r="R25" i="1"/>
  <c r="Q25" i="1"/>
  <c r="P25" i="1"/>
  <c r="E25" i="1"/>
  <c r="S24" i="1"/>
  <c r="S23" i="1"/>
  <c r="R23" i="1"/>
  <c r="Q23" i="1"/>
  <c r="P23" i="1"/>
  <c r="E23" i="1"/>
  <c r="U23" i="1"/>
  <c r="S22" i="1"/>
  <c r="R22" i="1"/>
  <c r="Q22" i="1"/>
  <c r="P22" i="1"/>
  <c r="E22" i="1"/>
  <c r="S21" i="1"/>
  <c r="R21" i="1"/>
  <c r="Q21" i="1"/>
  <c r="P21" i="1"/>
  <c r="E21" i="1"/>
  <c r="T21" i="1"/>
  <c r="U20" i="1"/>
  <c r="T20" i="1"/>
  <c r="S20" i="1"/>
  <c r="R20" i="1"/>
  <c r="Q20" i="1"/>
  <c r="P20" i="1"/>
  <c r="E20" i="1"/>
  <c r="S19" i="1"/>
  <c r="R19" i="1"/>
  <c r="Q19" i="1"/>
  <c r="P19" i="1"/>
  <c r="E19" i="1"/>
  <c r="U19" i="1"/>
  <c r="S18" i="1"/>
  <c r="R18" i="1"/>
  <c r="Q18" i="1"/>
  <c r="P18" i="1"/>
  <c r="E18" i="1"/>
  <c r="U18" i="1"/>
  <c r="S17" i="1"/>
  <c r="R17" i="1"/>
  <c r="Q17" i="1"/>
  <c r="P17" i="1"/>
  <c r="E17" i="1"/>
  <c r="T17" i="1"/>
  <c r="S16" i="1"/>
  <c r="R16" i="1"/>
  <c r="Q16" i="1"/>
  <c r="P16" i="1"/>
  <c r="E16" i="1"/>
  <c r="U15" i="1"/>
  <c r="S15" i="1"/>
  <c r="R15" i="1"/>
  <c r="Q15" i="1"/>
  <c r="P15" i="1"/>
  <c r="E15" i="1"/>
  <c r="T15" i="1"/>
  <c r="S14" i="1"/>
  <c r="R14" i="1"/>
  <c r="Q14" i="1"/>
  <c r="P14" i="1"/>
  <c r="E14" i="1"/>
  <c r="U14" i="1"/>
  <c r="S13" i="1"/>
  <c r="R13" i="1"/>
  <c r="Q13" i="1"/>
  <c r="P13" i="1"/>
  <c r="E13" i="1"/>
  <c r="T13" i="1"/>
  <c r="S12" i="1"/>
  <c r="R12" i="1"/>
  <c r="Q12" i="1"/>
  <c r="P12" i="1"/>
  <c r="E12" i="1"/>
  <c r="T12" i="1"/>
  <c r="U11" i="1"/>
  <c r="S11" i="1"/>
  <c r="R11" i="1"/>
  <c r="Q11" i="1"/>
  <c r="P11" i="1"/>
  <c r="E11" i="1"/>
  <c r="T11" i="1"/>
  <c r="S10" i="1"/>
  <c r="R10" i="1"/>
  <c r="Q10" i="1"/>
  <c r="P10" i="1"/>
  <c r="E10" i="1"/>
  <c r="S9" i="1"/>
  <c r="T19" i="1"/>
  <c r="T31" i="1"/>
  <c r="P50" i="1"/>
  <c r="T50" i="1"/>
  <c r="U10" i="2"/>
  <c r="E9" i="2"/>
  <c r="T25" i="2"/>
  <c r="E24" i="2"/>
  <c r="T28" i="2"/>
  <c r="T32" i="2"/>
  <c r="T36" i="2"/>
  <c r="Q50" i="2"/>
  <c r="Q39" i="2"/>
  <c r="T16" i="1"/>
  <c r="T36" i="1"/>
  <c r="U43" i="1"/>
  <c r="T44" i="1"/>
  <c r="T48" i="1"/>
  <c r="Q50" i="1"/>
  <c r="U50" i="1"/>
  <c r="U51" i="1"/>
  <c r="P9" i="2"/>
  <c r="P8" i="2"/>
  <c r="T31" i="2"/>
  <c r="T35" i="2"/>
  <c r="T43" i="2"/>
  <c r="U44" i="2"/>
  <c r="T47" i="2"/>
  <c r="Q9" i="1"/>
  <c r="U12" i="1"/>
  <c r="U16" i="1"/>
  <c r="U22" i="1"/>
  <c r="T27" i="1"/>
  <c r="U30" i="1"/>
  <c r="P40" i="1"/>
  <c r="U42" i="1"/>
  <c r="P56" i="1"/>
  <c r="Q9" i="2"/>
  <c r="U12" i="2"/>
  <c r="U16" i="2"/>
  <c r="U20" i="2"/>
  <c r="T23" i="2"/>
  <c r="Q24" i="2"/>
  <c r="T29" i="2"/>
  <c r="T41" i="2"/>
  <c r="E40" i="2"/>
  <c r="E50" i="2"/>
  <c r="U50" i="2"/>
  <c r="T57" i="2"/>
  <c r="E56" i="2"/>
  <c r="P9" i="3"/>
  <c r="P24" i="3"/>
  <c r="P8" i="3"/>
  <c r="U28" i="3"/>
  <c r="U32" i="3"/>
  <c r="U36" i="3"/>
  <c r="P40" i="3"/>
  <c r="P39" i="3"/>
  <c r="U42" i="3"/>
  <c r="P50" i="3"/>
  <c r="U52" i="3"/>
  <c r="U10" i="4"/>
  <c r="E9" i="4"/>
  <c r="T25" i="4"/>
  <c r="E24" i="4"/>
  <c r="U27" i="4"/>
  <c r="T41" i="4"/>
  <c r="E40" i="4"/>
  <c r="U43" i="4"/>
  <c r="U47" i="4"/>
  <c r="E50" i="4"/>
  <c r="U50" i="4"/>
  <c r="T57" i="4"/>
  <c r="E56" i="4"/>
  <c r="P9" i="5"/>
  <c r="T16" i="5"/>
  <c r="U19" i="5"/>
  <c r="U23" i="5"/>
  <c r="P24" i="5"/>
  <c r="P8" i="5"/>
  <c r="P55" i="5"/>
  <c r="P59" i="5"/>
  <c r="T41" i="5"/>
  <c r="E40" i="5"/>
  <c r="U43" i="5"/>
  <c r="U47" i="5"/>
  <c r="E50" i="5"/>
  <c r="T57" i="5"/>
  <c r="E56" i="5"/>
  <c r="P9" i="6"/>
  <c r="T27" i="6"/>
  <c r="P9" i="7"/>
  <c r="T15" i="7"/>
  <c r="T31" i="7"/>
  <c r="U31" i="7"/>
  <c r="T47" i="7"/>
  <c r="U47" i="7"/>
  <c r="P56" i="7"/>
  <c r="T57" i="8"/>
  <c r="E56" i="8"/>
  <c r="E9" i="9"/>
  <c r="T14" i="9"/>
  <c r="U14" i="9"/>
  <c r="T29" i="9"/>
  <c r="T51" i="9"/>
  <c r="E50" i="9"/>
  <c r="T54" i="9"/>
  <c r="T22" i="10"/>
  <c r="U22" i="10"/>
  <c r="P40" i="10"/>
  <c r="P39" i="10"/>
  <c r="T21" i="11"/>
  <c r="U21" i="11"/>
  <c r="T33" i="11"/>
  <c r="U33" i="11"/>
  <c r="T41" i="11"/>
  <c r="E40" i="11"/>
  <c r="Q50" i="11"/>
  <c r="Q9" i="12"/>
  <c r="Q8" i="12"/>
  <c r="Q55" i="12"/>
  <c r="Q59" i="12"/>
  <c r="T13" i="12"/>
  <c r="U13" i="12"/>
  <c r="T30" i="12"/>
  <c r="U30" i="12"/>
  <c r="P9" i="4"/>
  <c r="P8" i="4"/>
  <c r="P55" i="4"/>
  <c r="P59" i="4"/>
  <c r="T25" i="6"/>
  <c r="E24" i="6"/>
  <c r="T41" i="6"/>
  <c r="E40" i="6"/>
  <c r="T25" i="7"/>
  <c r="E24" i="7"/>
  <c r="T35" i="7"/>
  <c r="U35" i="7"/>
  <c r="Q50" i="7"/>
  <c r="T25" i="8"/>
  <c r="E24" i="8"/>
  <c r="T58" i="8"/>
  <c r="U58" i="8"/>
  <c r="T10" i="9"/>
  <c r="P9" i="9"/>
  <c r="T30" i="9"/>
  <c r="U30" i="9"/>
  <c r="T38" i="9"/>
  <c r="U38" i="9"/>
  <c r="T49" i="9"/>
  <c r="U49" i="9"/>
  <c r="P50" i="9"/>
  <c r="P39" i="9"/>
  <c r="U52" i="9"/>
  <c r="T52" i="9"/>
  <c r="T58" i="9"/>
  <c r="U58" i="9"/>
  <c r="E9" i="10"/>
  <c r="T14" i="10"/>
  <c r="U14" i="10"/>
  <c r="P24" i="10"/>
  <c r="P8" i="10"/>
  <c r="P55" i="10"/>
  <c r="P59" i="10"/>
  <c r="T34" i="10"/>
  <c r="U34" i="10"/>
  <c r="Q40" i="10"/>
  <c r="U48" i="10"/>
  <c r="T48" i="10"/>
  <c r="T51" i="10"/>
  <c r="E50" i="10"/>
  <c r="T17" i="11"/>
  <c r="U17" i="11"/>
  <c r="T29" i="11"/>
  <c r="U29" i="11"/>
  <c r="P40" i="11"/>
  <c r="P39" i="11"/>
  <c r="T53" i="11"/>
  <c r="U53" i="11"/>
  <c r="T58" i="11"/>
  <c r="U58" i="11"/>
  <c r="U28" i="12"/>
  <c r="T28" i="12"/>
  <c r="T34" i="12"/>
  <c r="U34" i="12"/>
  <c r="T49" i="12"/>
  <c r="U49" i="12"/>
  <c r="Q39" i="1"/>
  <c r="T23" i="1"/>
  <c r="T43" i="1"/>
  <c r="T51" i="1"/>
  <c r="T27" i="3"/>
  <c r="T43" i="3"/>
  <c r="T47" i="3"/>
  <c r="Q9" i="4"/>
  <c r="T11" i="4"/>
  <c r="T15" i="4"/>
  <c r="T19" i="4"/>
  <c r="T23" i="4"/>
  <c r="Q24" i="4"/>
  <c r="T44" i="4"/>
  <c r="T48" i="4"/>
  <c r="Q50" i="4"/>
  <c r="Q39" i="4"/>
  <c r="T20" i="5"/>
  <c r="Q39" i="5"/>
  <c r="Q55" i="5"/>
  <c r="Q59" i="5"/>
  <c r="T44" i="5"/>
  <c r="T48" i="5"/>
  <c r="Q50" i="5"/>
  <c r="T13" i="6"/>
  <c r="P24" i="6"/>
  <c r="T31" i="6"/>
  <c r="T35" i="6"/>
  <c r="P40" i="6"/>
  <c r="P50" i="6"/>
  <c r="T51" i="6"/>
  <c r="T57" i="6"/>
  <c r="E56" i="6"/>
  <c r="T23" i="7"/>
  <c r="T32" i="7"/>
  <c r="P40" i="7"/>
  <c r="P39" i="7"/>
  <c r="T48" i="7"/>
  <c r="Q9" i="8"/>
  <c r="P24" i="8"/>
  <c r="P8" i="8"/>
  <c r="T41" i="8"/>
  <c r="E40" i="8"/>
  <c r="T51" i="8"/>
  <c r="E50" i="8"/>
  <c r="U51" i="8"/>
  <c r="U15" i="9"/>
  <c r="P24" i="9"/>
  <c r="Q40" i="9"/>
  <c r="Q39" i="9"/>
  <c r="T44" i="9"/>
  <c r="T10" i="10"/>
  <c r="P9" i="10"/>
  <c r="T11" i="10"/>
  <c r="U11" i="10"/>
  <c r="T18" i="10"/>
  <c r="Q24" i="10"/>
  <c r="T26" i="10"/>
  <c r="U51" i="10"/>
  <c r="T58" i="10"/>
  <c r="U10" i="11"/>
  <c r="Q9" i="11"/>
  <c r="Q8" i="11"/>
  <c r="Q55" i="11"/>
  <c r="Q59" i="11"/>
  <c r="T14" i="11"/>
  <c r="T25" i="11"/>
  <c r="E24" i="11"/>
  <c r="U25" i="11"/>
  <c r="T21" i="12"/>
  <c r="U21" i="12"/>
  <c r="P24" i="12"/>
  <c r="P8" i="12"/>
  <c r="U32" i="12"/>
  <c r="T32" i="12"/>
  <c r="T38" i="12"/>
  <c r="U38" i="12"/>
  <c r="T45" i="12"/>
  <c r="U45" i="12"/>
  <c r="T25" i="1"/>
  <c r="E24" i="1"/>
  <c r="T57" i="3"/>
  <c r="E56" i="3"/>
  <c r="U10" i="1"/>
  <c r="E9" i="1"/>
  <c r="P24" i="1"/>
  <c r="T24" i="1"/>
  <c r="T48" i="2"/>
  <c r="P9" i="1"/>
  <c r="Q24" i="1"/>
  <c r="T41" i="1"/>
  <c r="E40" i="1"/>
  <c r="T57" i="1"/>
  <c r="E56" i="1"/>
  <c r="P24" i="2"/>
  <c r="U10" i="3"/>
  <c r="E9" i="3"/>
  <c r="T25" i="3"/>
  <c r="E24" i="3"/>
  <c r="U24" i="3"/>
  <c r="U27" i="3"/>
  <c r="T41" i="3"/>
  <c r="E40" i="3"/>
  <c r="E50" i="3"/>
  <c r="U50" i="3"/>
  <c r="U23" i="4"/>
  <c r="T27" i="4"/>
  <c r="U10" i="5"/>
  <c r="E9" i="5"/>
  <c r="T25" i="5"/>
  <c r="E24" i="5"/>
  <c r="U24" i="5"/>
  <c r="U27" i="5"/>
  <c r="U30" i="5"/>
  <c r="U10" i="6"/>
  <c r="E9" i="6"/>
  <c r="Q24" i="6"/>
  <c r="Q8" i="6"/>
  <c r="Q40" i="6"/>
  <c r="Q50" i="6"/>
  <c r="U51" i="6"/>
  <c r="Q39" i="7"/>
  <c r="T43" i="7"/>
  <c r="U43" i="7"/>
  <c r="T34" i="8"/>
  <c r="U34" i="8"/>
  <c r="T42" i="8"/>
  <c r="U42" i="8"/>
  <c r="U16" i="10"/>
  <c r="T16" i="10"/>
  <c r="T46" i="10"/>
  <c r="U46" i="10"/>
  <c r="T37" i="11"/>
  <c r="U37" i="11"/>
  <c r="T17" i="12"/>
  <c r="U17" i="12"/>
  <c r="T26" i="12"/>
  <c r="U26" i="12"/>
  <c r="U36" i="12"/>
  <c r="T36" i="12"/>
  <c r="T41" i="12"/>
  <c r="E40" i="12"/>
  <c r="U41" i="12"/>
  <c r="U10" i="7"/>
  <c r="E9" i="7"/>
  <c r="Q24" i="7"/>
  <c r="Q8" i="7"/>
  <c r="Q55" i="7"/>
  <c r="Q59" i="7"/>
  <c r="T29" i="7"/>
  <c r="T41" i="7"/>
  <c r="E40" i="7"/>
  <c r="T49" i="7"/>
  <c r="E50" i="7"/>
  <c r="U50" i="7"/>
  <c r="T57" i="7"/>
  <c r="E56" i="7"/>
  <c r="P9" i="8"/>
  <c r="U27" i="8"/>
  <c r="U29" i="8"/>
  <c r="T32" i="8"/>
  <c r="T48" i="8"/>
  <c r="Q50" i="8"/>
  <c r="T12" i="9"/>
  <c r="T20" i="9"/>
  <c r="U22" i="9"/>
  <c r="U23" i="9"/>
  <c r="E24" i="9"/>
  <c r="U24" i="9"/>
  <c r="T28" i="9"/>
  <c r="T36" i="9"/>
  <c r="E40" i="9"/>
  <c r="U47" i="9"/>
  <c r="T25" i="10"/>
  <c r="E24" i="10"/>
  <c r="U24" i="10"/>
  <c r="T27" i="10"/>
  <c r="U32" i="10"/>
  <c r="T41" i="10"/>
  <c r="E40" i="10"/>
  <c r="T57" i="10"/>
  <c r="E56" i="10"/>
  <c r="T10" i="11"/>
  <c r="P9" i="11"/>
  <c r="U13" i="11"/>
  <c r="Q24" i="11"/>
  <c r="T44" i="11"/>
  <c r="T48" i="11"/>
  <c r="P50" i="11"/>
  <c r="T57" i="11"/>
  <c r="E56" i="11"/>
  <c r="E9" i="12"/>
  <c r="T25" i="12"/>
  <c r="E24" i="12"/>
  <c r="T29" i="12"/>
  <c r="Q40" i="12"/>
  <c r="Q39" i="12"/>
  <c r="E50" i="12"/>
  <c r="U53" i="12"/>
  <c r="P56" i="12"/>
  <c r="E9" i="13"/>
  <c r="T13" i="13"/>
  <c r="U18" i="13"/>
  <c r="U22" i="13"/>
  <c r="T25" i="13"/>
  <c r="E24" i="13"/>
  <c r="U24" i="13"/>
  <c r="U26" i="13"/>
  <c r="T29" i="13"/>
  <c r="U33" i="13"/>
  <c r="U37" i="13"/>
  <c r="T41" i="13"/>
  <c r="E40" i="13"/>
  <c r="U42" i="13"/>
  <c r="U46" i="13"/>
  <c r="T49" i="13"/>
  <c r="U54" i="13"/>
  <c r="P56" i="13"/>
  <c r="E9" i="14"/>
  <c r="T13" i="14"/>
  <c r="U17" i="14"/>
  <c r="U21" i="14"/>
  <c r="T23" i="14"/>
  <c r="Q24" i="14"/>
  <c r="U29" i="14"/>
  <c r="T32" i="14"/>
  <c r="T41" i="14"/>
  <c r="E40" i="14"/>
  <c r="U42" i="14"/>
  <c r="T51" i="14"/>
  <c r="E50" i="14"/>
  <c r="U53" i="14"/>
  <c r="Q56" i="14"/>
  <c r="E9" i="15"/>
  <c r="T13" i="15"/>
  <c r="U17" i="15"/>
  <c r="U21" i="15"/>
  <c r="T23" i="15"/>
  <c r="P24" i="15"/>
  <c r="T27" i="15"/>
  <c r="T44" i="15"/>
  <c r="T48" i="15"/>
  <c r="Q50" i="15"/>
  <c r="T52" i="15"/>
  <c r="T56" i="15"/>
  <c r="E9" i="16"/>
  <c r="U18" i="16"/>
  <c r="T23" i="16"/>
  <c r="E24" i="16"/>
  <c r="U29" i="16"/>
  <c r="P40" i="16"/>
  <c r="Q50" i="16"/>
  <c r="T10" i="17"/>
  <c r="E9" i="17"/>
  <c r="T23" i="17"/>
  <c r="Q24" i="17"/>
  <c r="U25" i="17"/>
  <c r="U33" i="17"/>
  <c r="Q40" i="17"/>
  <c r="U41" i="17"/>
  <c r="P9" i="18"/>
  <c r="P8" i="18"/>
  <c r="P55" i="18"/>
  <c r="P59" i="18"/>
  <c r="U13" i="18"/>
  <c r="U14" i="18"/>
  <c r="U21" i="18"/>
  <c r="E24" i="18"/>
  <c r="U24" i="18"/>
  <c r="U26" i="18"/>
  <c r="T29" i="18"/>
  <c r="U34" i="18"/>
  <c r="E40" i="18"/>
  <c r="E39" i="18"/>
  <c r="T39" i="18"/>
  <c r="U45" i="18"/>
  <c r="T51" i="18"/>
  <c r="E50" i="18"/>
  <c r="U53" i="18"/>
  <c r="Q56" i="18"/>
  <c r="U57" i="18"/>
  <c r="P9" i="19"/>
  <c r="U17" i="19"/>
  <c r="E24" i="19"/>
  <c r="U26" i="19"/>
  <c r="T29" i="19"/>
  <c r="U34" i="19"/>
  <c r="E40" i="19"/>
  <c r="U46" i="19"/>
  <c r="T49" i="19"/>
  <c r="T51" i="19"/>
  <c r="E50" i="19"/>
  <c r="U53" i="19"/>
  <c r="U54" i="19"/>
  <c r="E56" i="19"/>
  <c r="U56" i="19"/>
  <c r="U58" i="19"/>
  <c r="T10" i="20"/>
  <c r="E9" i="20"/>
  <c r="T13" i="20"/>
  <c r="U18" i="20"/>
  <c r="T23" i="20"/>
  <c r="U38" i="20"/>
  <c r="U45" i="20"/>
  <c r="Q50" i="20"/>
  <c r="U54" i="20"/>
  <c r="E56" i="20"/>
  <c r="U58" i="20"/>
  <c r="T10" i="21"/>
  <c r="E9" i="21"/>
  <c r="U14" i="21"/>
  <c r="U21" i="21"/>
  <c r="Q24" i="21"/>
  <c r="U29" i="21"/>
  <c r="P40" i="21"/>
  <c r="P39" i="21"/>
  <c r="U43" i="21"/>
  <c r="T49" i="21"/>
  <c r="E50" i="21"/>
  <c r="T50" i="21"/>
  <c r="U52" i="21"/>
  <c r="Q56" i="21"/>
  <c r="T58" i="21"/>
  <c r="Q9" i="22"/>
  <c r="T23" i="22"/>
  <c r="Q24" i="22"/>
  <c r="U24" i="22"/>
  <c r="U27" i="22"/>
  <c r="P40" i="22"/>
  <c r="U46" i="22"/>
  <c r="T50" i="22"/>
  <c r="Q50" i="22"/>
  <c r="U51" i="22"/>
  <c r="Q56" i="22"/>
  <c r="T10" i="23"/>
  <c r="P9" i="23"/>
  <c r="P24" i="23"/>
  <c r="T27" i="23"/>
  <c r="U30" i="23"/>
  <c r="U34" i="23"/>
  <c r="U38" i="23"/>
  <c r="E40" i="23"/>
  <c r="U50" i="23"/>
  <c r="U54" i="23"/>
  <c r="P56" i="23"/>
  <c r="E9" i="24"/>
  <c r="U14" i="24"/>
  <c r="U18" i="24"/>
  <c r="U22" i="24"/>
  <c r="P24" i="24"/>
  <c r="T27" i="24"/>
  <c r="U31" i="24"/>
  <c r="U35" i="24"/>
  <c r="P40" i="24"/>
  <c r="U46" i="24"/>
  <c r="Q50" i="24"/>
  <c r="U50" i="24"/>
  <c r="U51" i="24"/>
  <c r="Q56" i="24"/>
  <c r="T10" i="25"/>
  <c r="P9" i="25"/>
  <c r="Q24" i="25"/>
  <c r="U30" i="25"/>
  <c r="U34" i="25"/>
  <c r="U38" i="25"/>
  <c r="Q40" i="25"/>
  <c r="Q39" i="25"/>
  <c r="U43" i="25"/>
  <c r="U47" i="25"/>
  <c r="P50" i="25"/>
  <c r="P56" i="25"/>
  <c r="U11" i="26"/>
  <c r="U15" i="26"/>
  <c r="U19" i="26"/>
  <c r="E24" i="26"/>
  <c r="U31" i="26"/>
  <c r="U35" i="26"/>
  <c r="T38" i="26"/>
  <c r="U42" i="26"/>
  <c r="U47" i="26"/>
  <c r="U57" i="26"/>
  <c r="E56" i="26"/>
  <c r="T16" i="27"/>
  <c r="T19" i="27"/>
  <c r="U23" i="27"/>
  <c r="Q24" i="27"/>
  <c r="T30" i="27"/>
  <c r="T43" i="27"/>
  <c r="U49" i="27"/>
  <c r="T49" i="27"/>
  <c r="T54" i="27"/>
  <c r="T20" i="28"/>
  <c r="U20" i="28"/>
  <c r="E24" i="28"/>
  <c r="T28" i="28"/>
  <c r="U28" i="28"/>
  <c r="T35" i="28"/>
  <c r="T43" i="28"/>
  <c r="T46" i="28"/>
  <c r="P50" i="28"/>
  <c r="T27" i="29"/>
  <c r="T28" i="29"/>
  <c r="U28" i="29"/>
  <c r="T48" i="29"/>
  <c r="T33" i="30"/>
  <c r="U33" i="30"/>
  <c r="T9" i="32"/>
  <c r="U9" i="32"/>
  <c r="T10" i="13"/>
  <c r="P9" i="13"/>
  <c r="P40" i="13"/>
  <c r="P39" i="13"/>
  <c r="T51" i="13"/>
  <c r="E50" i="13"/>
  <c r="T10" i="14"/>
  <c r="P9" i="14"/>
  <c r="T10" i="15"/>
  <c r="P9" i="15"/>
  <c r="T41" i="15"/>
  <c r="E40" i="15"/>
  <c r="T10" i="16"/>
  <c r="P9" i="16"/>
  <c r="P8" i="16"/>
  <c r="Q39" i="16"/>
  <c r="T51" i="17"/>
  <c r="E50" i="17"/>
  <c r="U10" i="18"/>
  <c r="Q9" i="18"/>
  <c r="Q8" i="18"/>
  <c r="Q55" i="18"/>
  <c r="Q59" i="18"/>
  <c r="P8" i="19"/>
  <c r="P55" i="19"/>
  <c r="P59" i="19"/>
  <c r="T41" i="19"/>
  <c r="P40" i="19"/>
  <c r="P39" i="19"/>
  <c r="Q39" i="22"/>
  <c r="U10" i="23"/>
  <c r="Q9" i="23"/>
  <c r="Q8" i="23"/>
  <c r="T10" i="24"/>
  <c r="P9" i="24"/>
  <c r="P8" i="24"/>
  <c r="Q39" i="24"/>
  <c r="U10" i="25"/>
  <c r="Q9" i="25"/>
  <c r="Q8" i="25"/>
  <c r="Q55" i="25"/>
  <c r="Q59" i="25"/>
  <c r="E8" i="26"/>
  <c r="T24" i="26"/>
  <c r="T10" i="27"/>
  <c r="E9" i="27"/>
  <c r="U17" i="27"/>
  <c r="T17" i="27"/>
  <c r="T28" i="27"/>
  <c r="U28" i="27"/>
  <c r="T38" i="27"/>
  <c r="U38" i="27"/>
  <c r="U41" i="27"/>
  <c r="E40" i="27"/>
  <c r="T41" i="27"/>
  <c r="T52" i="27"/>
  <c r="U52" i="27"/>
  <c r="U57" i="27"/>
  <c r="E56" i="27"/>
  <c r="T56" i="27"/>
  <c r="T57" i="27"/>
  <c r="T24" i="28"/>
  <c r="U26" i="28"/>
  <c r="T26" i="28"/>
  <c r="U10" i="29"/>
  <c r="E9" i="29"/>
  <c r="E8" i="29"/>
  <c r="T25" i="29"/>
  <c r="E24" i="29"/>
  <c r="U25" i="29"/>
  <c r="U46" i="29"/>
  <c r="T46" i="29"/>
  <c r="U10" i="30"/>
  <c r="E9" i="30"/>
  <c r="T25" i="30"/>
  <c r="E24" i="30"/>
  <c r="S8" i="1"/>
  <c r="M55" i="1"/>
  <c r="M59" i="1"/>
  <c r="T52" i="12"/>
  <c r="U10" i="13"/>
  <c r="Q9" i="13"/>
  <c r="Q8" i="13"/>
  <c r="T58" i="13"/>
  <c r="U10" i="14"/>
  <c r="Q9" i="14"/>
  <c r="Q8" i="14"/>
  <c r="Q55" i="14"/>
  <c r="Q59" i="14"/>
  <c r="T14" i="14"/>
  <c r="T16" i="14"/>
  <c r="T18" i="14"/>
  <c r="T20" i="14"/>
  <c r="T22" i="14"/>
  <c r="T25" i="14"/>
  <c r="E24" i="14"/>
  <c r="U24" i="14"/>
  <c r="U33" i="14"/>
  <c r="U37" i="14"/>
  <c r="T52" i="14"/>
  <c r="T54" i="14"/>
  <c r="T57" i="14"/>
  <c r="E56" i="14"/>
  <c r="U10" i="15"/>
  <c r="Q9" i="15"/>
  <c r="Q8" i="15"/>
  <c r="Q55" i="15"/>
  <c r="T14" i="15"/>
  <c r="T16" i="15"/>
  <c r="T18" i="15"/>
  <c r="T20" i="15"/>
  <c r="T22" i="15"/>
  <c r="T26" i="15"/>
  <c r="T28" i="15"/>
  <c r="U41" i="15"/>
  <c r="U45" i="15"/>
  <c r="T51" i="15"/>
  <c r="E50" i="15"/>
  <c r="T53" i="15"/>
  <c r="T57" i="15"/>
  <c r="U10" i="16"/>
  <c r="Q9" i="16"/>
  <c r="Q8" i="16"/>
  <c r="T14" i="16"/>
  <c r="T16" i="16"/>
  <c r="T36" i="16"/>
  <c r="T44" i="16"/>
  <c r="U10" i="17"/>
  <c r="Q9" i="17"/>
  <c r="Q8" i="17"/>
  <c r="U26" i="17"/>
  <c r="U34" i="17"/>
  <c r="T37" i="17"/>
  <c r="U42" i="17"/>
  <c r="T45" i="17"/>
  <c r="U22" i="18"/>
  <c r="U46" i="18"/>
  <c r="T49" i="18"/>
  <c r="U54" i="18"/>
  <c r="U58" i="18"/>
  <c r="U18" i="19"/>
  <c r="T21" i="19"/>
  <c r="U41" i="19"/>
  <c r="Q40" i="19"/>
  <c r="Q39" i="19"/>
  <c r="Q55" i="19"/>
  <c r="Q59" i="19"/>
  <c r="U10" i="20"/>
  <c r="Q9" i="20"/>
  <c r="P8" i="20"/>
  <c r="T25" i="20"/>
  <c r="U30" i="20"/>
  <c r="T33" i="20"/>
  <c r="T41" i="20"/>
  <c r="P40" i="20"/>
  <c r="U46" i="20"/>
  <c r="T51" i="20"/>
  <c r="E50" i="20"/>
  <c r="Q8" i="21"/>
  <c r="Q55" i="21"/>
  <c r="Q59" i="21"/>
  <c r="U22" i="21"/>
  <c r="U25" i="21"/>
  <c r="E24" i="21"/>
  <c r="U24" i="21"/>
  <c r="T27" i="21"/>
  <c r="T30" i="21"/>
  <c r="T38" i="21"/>
  <c r="U44" i="21"/>
  <c r="U10" i="22"/>
  <c r="E9" i="22"/>
  <c r="E8" i="22"/>
  <c r="T30" i="22"/>
  <c r="T34" i="22"/>
  <c r="T38" i="22"/>
  <c r="T43" i="22"/>
  <c r="T47" i="22"/>
  <c r="T14" i="23"/>
  <c r="T18" i="23"/>
  <c r="T22" i="23"/>
  <c r="T31" i="23"/>
  <c r="T35" i="23"/>
  <c r="Q39" i="23"/>
  <c r="T42" i="23"/>
  <c r="T46" i="23"/>
  <c r="T51" i="23"/>
  <c r="U10" i="24"/>
  <c r="Q9" i="24"/>
  <c r="Q8" i="24"/>
  <c r="T11" i="24"/>
  <c r="T15" i="24"/>
  <c r="T19" i="24"/>
  <c r="T23" i="24"/>
  <c r="T43" i="24"/>
  <c r="T47" i="24"/>
  <c r="T14" i="25"/>
  <c r="T18" i="25"/>
  <c r="T22" i="25"/>
  <c r="T31" i="25"/>
  <c r="T35" i="25"/>
  <c r="E40" i="25"/>
  <c r="T10" i="26"/>
  <c r="P9" i="26"/>
  <c r="P8" i="26"/>
  <c r="T26" i="26"/>
  <c r="E50" i="26"/>
  <c r="U51" i="26"/>
  <c r="T53" i="26"/>
  <c r="U58" i="26"/>
  <c r="P8" i="27"/>
  <c r="U20" i="27"/>
  <c r="U25" i="27"/>
  <c r="E24" i="27"/>
  <c r="T25" i="27"/>
  <c r="T31" i="27"/>
  <c r="T33" i="27"/>
  <c r="T47" i="27"/>
  <c r="U47" i="27"/>
  <c r="T16" i="28"/>
  <c r="U16" i="28"/>
  <c r="T10" i="29"/>
  <c r="P9" i="29"/>
  <c r="T11" i="29"/>
  <c r="U11" i="29"/>
  <c r="U18" i="29"/>
  <c r="T18" i="29"/>
  <c r="U30" i="29"/>
  <c r="T30" i="29"/>
  <c r="T41" i="29"/>
  <c r="E40" i="29"/>
  <c r="E50" i="29"/>
  <c r="U50" i="29"/>
  <c r="U51" i="29"/>
  <c r="T10" i="30"/>
  <c r="P9" i="30"/>
  <c r="P24" i="30"/>
  <c r="T24" i="30"/>
  <c r="U25" i="30"/>
  <c r="T28" i="30"/>
  <c r="U23" i="7"/>
  <c r="P24" i="7"/>
  <c r="P8" i="7"/>
  <c r="P55" i="7"/>
  <c r="P59" i="7"/>
  <c r="U10" i="8"/>
  <c r="E9" i="8"/>
  <c r="Q24" i="8"/>
  <c r="T29" i="8"/>
  <c r="Q40" i="8"/>
  <c r="Q39" i="8"/>
  <c r="P50" i="8"/>
  <c r="P39" i="8"/>
  <c r="U10" i="9"/>
  <c r="Q9" i="9"/>
  <c r="Q8" i="9"/>
  <c r="Q55" i="9"/>
  <c r="Q59" i="9"/>
  <c r="T22" i="9"/>
  <c r="Q50" i="9"/>
  <c r="E56" i="9"/>
  <c r="U56" i="9"/>
  <c r="U10" i="10"/>
  <c r="Q9" i="10"/>
  <c r="Q8" i="10"/>
  <c r="U13" i="10"/>
  <c r="Q50" i="10"/>
  <c r="E9" i="11"/>
  <c r="P24" i="11"/>
  <c r="P8" i="11"/>
  <c r="Q40" i="11"/>
  <c r="Q39" i="11"/>
  <c r="E50" i="11"/>
  <c r="P40" i="12"/>
  <c r="P39" i="12"/>
  <c r="T57" i="12"/>
  <c r="E56" i="12"/>
  <c r="T12" i="13"/>
  <c r="T20" i="13"/>
  <c r="T28" i="13"/>
  <c r="T44" i="13"/>
  <c r="T48" i="13"/>
  <c r="Q50" i="13"/>
  <c r="Q39" i="13"/>
  <c r="T52" i="13"/>
  <c r="T57" i="13"/>
  <c r="E56" i="13"/>
  <c r="T12" i="14"/>
  <c r="P24" i="14"/>
  <c r="U25" i="14"/>
  <c r="T42" i="14"/>
  <c r="U45" i="14"/>
  <c r="U49" i="14"/>
  <c r="P56" i="14"/>
  <c r="U57" i="14"/>
  <c r="T12" i="15"/>
  <c r="T25" i="15"/>
  <c r="E24" i="15"/>
  <c r="U24" i="15"/>
  <c r="U33" i="15"/>
  <c r="U37" i="15"/>
  <c r="Q40" i="15"/>
  <c r="Q39" i="15"/>
  <c r="U49" i="15"/>
  <c r="P50" i="15"/>
  <c r="P39" i="15"/>
  <c r="Q56" i="15"/>
  <c r="U57" i="15"/>
  <c r="T12" i="16"/>
  <c r="T20" i="16"/>
  <c r="T29" i="16"/>
  <c r="U34" i="16"/>
  <c r="E40" i="16"/>
  <c r="U42" i="16"/>
  <c r="P50" i="16"/>
  <c r="U22" i="17"/>
  <c r="P24" i="17"/>
  <c r="P8" i="17"/>
  <c r="T25" i="17"/>
  <c r="U29" i="17"/>
  <c r="U30" i="17"/>
  <c r="P40" i="17"/>
  <c r="P39" i="17"/>
  <c r="T41" i="17"/>
  <c r="Q50" i="17"/>
  <c r="U54" i="17"/>
  <c r="E56" i="17"/>
  <c r="U58" i="17"/>
  <c r="T10" i="18"/>
  <c r="E9" i="18"/>
  <c r="T13" i="18"/>
  <c r="U18" i="18"/>
  <c r="U38" i="18"/>
  <c r="P56" i="18"/>
  <c r="T57" i="18"/>
  <c r="T10" i="19"/>
  <c r="E9" i="19"/>
  <c r="U14" i="19"/>
  <c r="U38" i="19"/>
  <c r="U42" i="19"/>
  <c r="T53" i="19"/>
  <c r="U22" i="20"/>
  <c r="Q24" i="20"/>
  <c r="U25" i="20"/>
  <c r="U41" i="20"/>
  <c r="Q40" i="20"/>
  <c r="Q39" i="20"/>
  <c r="U42" i="20"/>
  <c r="U49" i="20"/>
  <c r="P50" i="20"/>
  <c r="U18" i="21"/>
  <c r="P24" i="21"/>
  <c r="P8" i="21"/>
  <c r="P55" i="21"/>
  <c r="P59" i="21"/>
  <c r="T25" i="21"/>
  <c r="U27" i="21"/>
  <c r="U28" i="21"/>
  <c r="U36" i="21"/>
  <c r="U41" i="21"/>
  <c r="E40" i="21"/>
  <c r="T54" i="21"/>
  <c r="T10" i="22"/>
  <c r="P9" i="22"/>
  <c r="P24" i="22"/>
  <c r="P8" i="22"/>
  <c r="T27" i="22"/>
  <c r="E40" i="22"/>
  <c r="P50" i="22"/>
  <c r="T51" i="22"/>
  <c r="E9" i="23"/>
  <c r="E24" i="23"/>
  <c r="Q50" i="23"/>
  <c r="U51" i="23"/>
  <c r="U23" i="24"/>
  <c r="E24" i="24"/>
  <c r="E40" i="24"/>
  <c r="P50" i="24"/>
  <c r="T50" i="24"/>
  <c r="T51" i="24"/>
  <c r="E9" i="25"/>
  <c r="E8" i="25"/>
  <c r="P24" i="25"/>
  <c r="T24" i="25"/>
  <c r="T27" i="25"/>
  <c r="P40" i="25"/>
  <c r="P39" i="25"/>
  <c r="E50" i="25"/>
  <c r="U10" i="26"/>
  <c r="Q9" i="26"/>
  <c r="Q8" i="26"/>
  <c r="T23" i="26"/>
  <c r="T40" i="26"/>
  <c r="Q40" i="26"/>
  <c r="T42" i="26"/>
  <c r="P50" i="26"/>
  <c r="P39" i="26"/>
  <c r="T51" i="26"/>
  <c r="Q9" i="27"/>
  <c r="Q8" i="27"/>
  <c r="T11" i="27"/>
  <c r="U15" i="27"/>
  <c r="Q9" i="28"/>
  <c r="Q8" i="28"/>
  <c r="T22" i="28"/>
  <c r="T30" i="28"/>
  <c r="T31" i="28"/>
  <c r="U31" i="28"/>
  <c r="U38" i="28"/>
  <c r="T38" i="28"/>
  <c r="U58" i="28"/>
  <c r="T58" i="28"/>
  <c r="Q9" i="29"/>
  <c r="T15" i="29"/>
  <c r="T36" i="29"/>
  <c r="P40" i="29"/>
  <c r="U41" i="29"/>
  <c r="T44" i="29"/>
  <c r="U44" i="29"/>
  <c r="P50" i="29"/>
  <c r="T51" i="29"/>
  <c r="Q9" i="30"/>
  <c r="Q8" i="30"/>
  <c r="Q55" i="30"/>
  <c r="Q59" i="30"/>
  <c r="T36" i="30"/>
  <c r="U36" i="30"/>
  <c r="Q50" i="26"/>
  <c r="Q56" i="26"/>
  <c r="P24" i="27"/>
  <c r="T24" i="27"/>
  <c r="U27" i="27"/>
  <c r="U36" i="27"/>
  <c r="Q40" i="27"/>
  <c r="Q39" i="27"/>
  <c r="P50" i="27"/>
  <c r="Q56" i="27"/>
  <c r="T10" i="28"/>
  <c r="U12" i="28"/>
  <c r="T34" i="28"/>
  <c r="Q40" i="28"/>
  <c r="Q39" i="28"/>
  <c r="T42" i="28"/>
  <c r="E50" i="28"/>
  <c r="T14" i="29"/>
  <c r="Q24" i="29"/>
  <c r="T35" i="29"/>
  <c r="P56" i="29"/>
  <c r="U13" i="30"/>
  <c r="U21" i="30"/>
  <c r="T29" i="30"/>
  <c r="U49" i="30"/>
  <c r="E50" i="30"/>
  <c r="T50" i="30"/>
  <c r="T53" i="30"/>
  <c r="P56" i="30"/>
  <c r="U13" i="31"/>
  <c r="U21" i="31"/>
  <c r="Q24" i="31"/>
  <c r="Q8" i="31"/>
  <c r="U28" i="31"/>
  <c r="U33" i="31"/>
  <c r="Q40" i="31"/>
  <c r="T42" i="31"/>
  <c r="U44" i="31"/>
  <c r="U52" i="31"/>
  <c r="P56" i="31"/>
  <c r="U16" i="32"/>
  <c r="U21" i="32"/>
  <c r="T25" i="32"/>
  <c r="E24" i="32"/>
  <c r="U24" i="32"/>
  <c r="U29" i="32"/>
  <c r="U33" i="32"/>
  <c r="U37" i="32"/>
  <c r="T44" i="32"/>
  <c r="T48" i="32"/>
  <c r="E50" i="32"/>
  <c r="U54" i="32"/>
  <c r="R9" i="32"/>
  <c r="J8" i="31"/>
  <c r="J55" i="31"/>
  <c r="E9" i="31"/>
  <c r="J59" i="24"/>
  <c r="S8" i="22"/>
  <c r="K55" i="22"/>
  <c r="K59" i="22"/>
  <c r="R9" i="22"/>
  <c r="J8" i="20"/>
  <c r="J55" i="20"/>
  <c r="J59" i="20"/>
  <c r="S8" i="19"/>
  <c r="K55" i="19"/>
  <c r="K59" i="19"/>
  <c r="R9" i="17"/>
  <c r="S8" i="14"/>
  <c r="K55" i="14"/>
  <c r="R9" i="14"/>
  <c r="S8" i="11"/>
  <c r="K55" i="11"/>
  <c r="K59" i="11"/>
  <c r="S8" i="9"/>
  <c r="K55" i="9"/>
  <c r="K59" i="9"/>
  <c r="S8" i="7"/>
  <c r="K55" i="7"/>
  <c r="S8" i="5"/>
  <c r="K55" i="5"/>
  <c r="S8" i="3"/>
  <c r="K55" i="3"/>
  <c r="K59" i="3"/>
  <c r="W8" i="1"/>
  <c r="W8" i="29"/>
  <c r="C8" i="31"/>
  <c r="C55" i="31"/>
  <c r="C59" i="31"/>
  <c r="G8" i="30"/>
  <c r="G55" i="30"/>
  <c r="G59" i="30"/>
  <c r="K8" i="30"/>
  <c r="K55" i="30"/>
  <c r="O8" i="30"/>
  <c r="O55" i="30"/>
  <c r="O59" i="30"/>
  <c r="C8" i="27"/>
  <c r="C55" i="27"/>
  <c r="C59" i="27"/>
  <c r="G8" i="26"/>
  <c r="G55" i="26"/>
  <c r="G59" i="26"/>
  <c r="O8" i="26"/>
  <c r="O55" i="26"/>
  <c r="O59" i="26"/>
  <c r="C8" i="23"/>
  <c r="C55" i="23"/>
  <c r="C59" i="23"/>
  <c r="G55" i="22"/>
  <c r="G59" i="22"/>
  <c r="C8" i="19"/>
  <c r="C55" i="19"/>
  <c r="C59" i="19"/>
  <c r="C8" i="15"/>
  <c r="C55" i="15"/>
  <c r="C59" i="15"/>
  <c r="G55" i="14"/>
  <c r="G59" i="14"/>
  <c r="C8" i="11"/>
  <c r="C55" i="11"/>
  <c r="C59" i="11"/>
  <c r="C8" i="7"/>
  <c r="C55" i="7"/>
  <c r="C59" i="7"/>
  <c r="G55" i="6"/>
  <c r="G59" i="6"/>
  <c r="C8" i="3"/>
  <c r="C55" i="3"/>
  <c r="C59" i="3"/>
  <c r="G8" i="2"/>
  <c r="G55" i="2"/>
  <c r="G59" i="2"/>
  <c r="T41" i="30"/>
  <c r="E40" i="30"/>
  <c r="T24" i="32"/>
  <c r="T41" i="32"/>
  <c r="E40" i="32"/>
  <c r="J59" i="30"/>
  <c r="R9" i="27"/>
  <c r="J8" i="27"/>
  <c r="J55" i="27"/>
  <c r="R55" i="25"/>
  <c r="J59" i="25"/>
  <c r="S8" i="20"/>
  <c r="K55" i="20"/>
  <c r="J8" i="18"/>
  <c r="J55" i="18"/>
  <c r="S8" i="17"/>
  <c r="K55" i="17"/>
  <c r="S8" i="12"/>
  <c r="K55" i="12"/>
  <c r="S8" i="10"/>
  <c r="K55" i="10"/>
  <c r="S8" i="8"/>
  <c r="K55" i="8"/>
  <c r="S8" i="6"/>
  <c r="K55" i="6"/>
  <c r="K59" i="6"/>
  <c r="S8" i="4"/>
  <c r="K55" i="4"/>
  <c r="W55" i="17"/>
  <c r="W59" i="17"/>
  <c r="W55" i="13"/>
  <c r="W59" i="13"/>
  <c r="G8" i="1"/>
  <c r="G55" i="1"/>
  <c r="G59" i="1"/>
  <c r="K8" i="1"/>
  <c r="K55" i="1"/>
  <c r="O8" i="1"/>
  <c r="O55" i="1"/>
  <c r="O59" i="1"/>
  <c r="C8" i="30"/>
  <c r="C55" i="30"/>
  <c r="C59" i="30"/>
  <c r="G8" i="29"/>
  <c r="G55" i="29"/>
  <c r="G59" i="29"/>
  <c r="K8" i="29"/>
  <c r="K55" i="29"/>
  <c r="O8" i="29"/>
  <c r="O55" i="29"/>
  <c r="O59" i="29"/>
  <c r="C8" i="26"/>
  <c r="C55" i="26"/>
  <c r="C59" i="26"/>
  <c r="S55" i="25"/>
  <c r="K59" i="25"/>
  <c r="G8" i="21"/>
  <c r="G55" i="21"/>
  <c r="G59" i="21"/>
  <c r="G8" i="17"/>
  <c r="G55" i="17"/>
  <c r="G59" i="17"/>
  <c r="G8" i="13"/>
  <c r="G55" i="13"/>
  <c r="G59" i="13"/>
  <c r="G8" i="9"/>
  <c r="G55" i="9"/>
  <c r="G59" i="9"/>
  <c r="G8" i="5"/>
  <c r="G55" i="5"/>
  <c r="G59" i="5"/>
  <c r="C8" i="2"/>
  <c r="C55" i="2"/>
  <c r="C59" i="2"/>
  <c r="U41" i="30"/>
  <c r="T44" i="30"/>
  <c r="T52" i="30"/>
  <c r="T16" i="31"/>
  <c r="T25" i="31"/>
  <c r="E24" i="31"/>
  <c r="T41" i="31"/>
  <c r="E40" i="31"/>
  <c r="U45" i="31"/>
  <c r="T48" i="31"/>
  <c r="U53" i="31"/>
  <c r="U17" i="32"/>
  <c r="T20" i="32"/>
  <c r="T28" i="32"/>
  <c r="T30" i="32"/>
  <c r="T32" i="32"/>
  <c r="T34" i="32"/>
  <c r="T36" i="32"/>
  <c r="T38" i="32"/>
  <c r="U41" i="32"/>
  <c r="U45" i="32"/>
  <c r="T49" i="32"/>
  <c r="T52" i="32"/>
  <c r="T57" i="32"/>
  <c r="M55" i="30"/>
  <c r="M59" i="30"/>
  <c r="P9" i="28"/>
  <c r="P8" i="28"/>
  <c r="S8" i="23"/>
  <c r="K55" i="23"/>
  <c r="S8" i="18"/>
  <c r="K55" i="18"/>
  <c r="K59" i="18"/>
  <c r="S8" i="15"/>
  <c r="K55" i="15"/>
  <c r="C8" i="1"/>
  <c r="C55" i="1"/>
  <c r="C59" i="1"/>
  <c r="G8" i="32"/>
  <c r="G55" i="32"/>
  <c r="G59" i="32"/>
  <c r="O8" i="32"/>
  <c r="O55" i="32"/>
  <c r="O59" i="32"/>
  <c r="C8" i="29"/>
  <c r="C55" i="29"/>
  <c r="C59" i="29"/>
  <c r="G8" i="28"/>
  <c r="G55" i="28"/>
  <c r="G59" i="28"/>
  <c r="O8" i="28"/>
  <c r="O55" i="28"/>
  <c r="O59" i="28"/>
  <c r="G8" i="24"/>
  <c r="G55" i="24"/>
  <c r="G59" i="24"/>
  <c r="K8" i="24"/>
  <c r="K55" i="24"/>
  <c r="O8" i="24"/>
  <c r="O55" i="24"/>
  <c r="O59" i="24"/>
  <c r="C8" i="21"/>
  <c r="C55" i="21"/>
  <c r="C59" i="21"/>
  <c r="C8" i="17"/>
  <c r="C55" i="17"/>
  <c r="C59" i="17"/>
  <c r="C8" i="13"/>
  <c r="C55" i="13"/>
  <c r="C59" i="13"/>
  <c r="C8" i="9"/>
  <c r="C55" i="9"/>
  <c r="C59" i="9"/>
  <c r="C8" i="5"/>
  <c r="C55" i="5"/>
  <c r="C59" i="5"/>
  <c r="W55" i="25"/>
  <c r="W59" i="25"/>
  <c r="W8" i="23"/>
  <c r="W55" i="23"/>
  <c r="W59" i="23"/>
  <c r="W55" i="9"/>
  <c r="W59" i="9"/>
  <c r="W8" i="7"/>
  <c r="P40" i="27"/>
  <c r="P39" i="27"/>
  <c r="E50" i="27"/>
  <c r="T50" i="27"/>
  <c r="P56" i="27"/>
  <c r="U10" i="28"/>
  <c r="T14" i="28"/>
  <c r="T23" i="28"/>
  <c r="Q24" i="28"/>
  <c r="P40" i="28"/>
  <c r="P24" i="29"/>
  <c r="T24" i="29"/>
  <c r="Q40" i="29"/>
  <c r="Q39" i="29"/>
  <c r="U42" i="29"/>
  <c r="Q50" i="29"/>
  <c r="T57" i="29"/>
  <c r="E56" i="29"/>
  <c r="Q24" i="30"/>
  <c r="Q40" i="30"/>
  <c r="Q39" i="30"/>
  <c r="T57" i="30"/>
  <c r="E56" i="30"/>
  <c r="P24" i="31"/>
  <c r="P8" i="31"/>
  <c r="P55" i="31"/>
  <c r="P59" i="31"/>
  <c r="U25" i="31"/>
  <c r="U29" i="31"/>
  <c r="U37" i="31"/>
  <c r="P40" i="31"/>
  <c r="P39" i="31"/>
  <c r="U41" i="31"/>
  <c r="Q50" i="31"/>
  <c r="T57" i="31"/>
  <c r="E56" i="31"/>
  <c r="T12" i="32"/>
  <c r="U26" i="32"/>
  <c r="Q40" i="32"/>
  <c r="Q39" i="32"/>
  <c r="Q55" i="32"/>
  <c r="Q59" i="32"/>
  <c r="Q56" i="32"/>
  <c r="U57" i="32"/>
  <c r="R9" i="1"/>
  <c r="R55" i="32"/>
  <c r="J59" i="32"/>
  <c r="R9" i="29"/>
  <c r="J59" i="28"/>
  <c r="E9" i="28"/>
  <c r="E8" i="28"/>
  <c r="J8" i="21"/>
  <c r="J55" i="21"/>
  <c r="J59" i="21"/>
  <c r="S8" i="21"/>
  <c r="K55" i="21"/>
  <c r="R9" i="16"/>
  <c r="J8" i="13"/>
  <c r="J55" i="13"/>
  <c r="S8" i="13"/>
  <c r="K55" i="13"/>
  <c r="R9" i="9"/>
  <c r="J8" i="9"/>
  <c r="J55" i="9"/>
  <c r="J59" i="9"/>
  <c r="R9" i="7"/>
  <c r="J8" i="7"/>
  <c r="C8" i="32"/>
  <c r="C55" i="32"/>
  <c r="C59" i="32"/>
  <c r="G8" i="31"/>
  <c r="G55" i="31"/>
  <c r="G59" i="31"/>
  <c r="K8" i="31"/>
  <c r="O8" i="31"/>
  <c r="O55" i="31"/>
  <c r="O59" i="31"/>
  <c r="C8" i="28"/>
  <c r="C55" i="28"/>
  <c r="C59" i="28"/>
  <c r="G8" i="27"/>
  <c r="G55" i="27"/>
  <c r="G59" i="27"/>
  <c r="K8" i="27"/>
  <c r="K55" i="27"/>
  <c r="O8" i="27"/>
  <c r="O55" i="27"/>
  <c r="O59" i="27"/>
  <c r="C8" i="24"/>
  <c r="C55" i="24"/>
  <c r="C59" i="24"/>
  <c r="G8" i="23"/>
  <c r="G55" i="23"/>
  <c r="G59" i="23"/>
  <c r="G8" i="19"/>
  <c r="G55" i="19"/>
  <c r="G59" i="19"/>
  <c r="G8" i="15"/>
  <c r="G55" i="15"/>
  <c r="G59" i="15"/>
  <c r="G8" i="11"/>
  <c r="G55" i="11"/>
  <c r="G59" i="11"/>
  <c r="G8" i="7"/>
  <c r="G55" i="7"/>
  <c r="G59" i="7"/>
  <c r="G8" i="3"/>
  <c r="G55" i="3"/>
  <c r="G59" i="3"/>
  <c r="R9" i="24"/>
  <c r="D8" i="1"/>
  <c r="D55" i="1"/>
  <c r="D59" i="1"/>
  <c r="H8" i="1"/>
  <c r="H55" i="1"/>
  <c r="H59" i="1"/>
  <c r="L8" i="1"/>
  <c r="D8" i="32"/>
  <c r="D55" i="32"/>
  <c r="D59" i="32"/>
  <c r="H8" i="32"/>
  <c r="H55" i="32"/>
  <c r="H59" i="32"/>
  <c r="L8" i="32"/>
  <c r="L55" i="32"/>
  <c r="L59" i="32"/>
  <c r="D8" i="31"/>
  <c r="D55" i="31"/>
  <c r="D59" i="31"/>
  <c r="H8" i="31"/>
  <c r="H55" i="31"/>
  <c r="H59" i="31"/>
  <c r="D8" i="30"/>
  <c r="D55" i="30"/>
  <c r="D59" i="30"/>
  <c r="H8" i="30"/>
  <c r="H55" i="30"/>
  <c r="H59" i="30"/>
  <c r="D8" i="29"/>
  <c r="D55" i="29"/>
  <c r="D59" i="29"/>
  <c r="H8" i="29"/>
  <c r="H55" i="29"/>
  <c r="H59" i="29"/>
  <c r="L8" i="29"/>
  <c r="L55" i="29"/>
  <c r="D8" i="28"/>
  <c r="D55" i="28"/>
  <c r="D59" i="28"/>
  <c r="H8" i="28"/>
  <c r="H55" i="28"/>
  <c r="H59" i="28"/>
  <c r="D8" i="27"/>
  <c r="D55" i="27"/>
  <c r="D59" i="27"/>
  <c r="H8" i="27"/>
  <c r="H55" i="27"/>
  <c r="H59" i="27"/>
  <c r="L8" i="27"/>
  <c r="L55" i="27"/>
  <c r="L59" i="27"/>
  <c r="D8" i="26"/>
  <c r="D55" i="26"/>
  <c r="D59" i="26"/>
  <c r="H8" i="26"/>
  <c r="H55" i="26"/>
  <c r="H59" i="26"/>
  <c r="L8" i="26"/>
  <c r="D8" i="25"/>
  <c r="D55" i="25"/>
  <c r="D59" i="25"/>
  <c r="H8" i="25"/>
  <c r="H55" i="25"/>
  <c r="H59" i="25"/>
  <c r="L8" i="25"/>
  <c r="L55" i="25"/>
  <c r="L59" i="25"/>
  <c r="D8" i="24"/>
  <c r="D55" i="24"/>
  <c r="D59" i="24"/>
  <c r="H8" i="24"/>
  <c r="H55" i="24"/>
  <c r="H59" i="24"/>
  <c r="D8" i="23"/>
  <c r="D55" i="23"/>
  <c r="D59" i="23"/>
  <c r="H8" i="23"/>
  <c r="H55" i="23"/>
  <c r="H59" i="23"/>
  <c r="L8" i="23"/>
  <c r="L55" i="23"/>
  <c r="D8" i="22"/>
  <c r="D55" i="22"/>
  <c r="D59" i="22"/>
  <c r="H8" i="22"/>
  <c r="H55" i="22"/>
  <c r="H59" i="22"/>
  <c r="D8" i="21"/>
  <c r="D55" i="21"/>
  <c r="D59" i="21"/>
  <c r="H8" i="21"/>
  <c r="H55" i="21"/>
  <c r="H59" i="21"/>
  <c r="L8" i="21"/>
  <c r="L55" i="21"/>
  <c r="L59" i="21"/>
  <c r="D8" i="20"/>
  <c r="D55" i="20"/>
  <c r="D59" i="20"/>
  <c r="H8" i="20"/>
  <c r="H55" i="20"/>
  <c r="H59" i="20"/>
  <c r="D8" i="19"/>
  <c r="D55" i="19"/>
  <c r="D59" i="19"/>
  <c r="H8" i="19"/>
  <c r="H55" i="19"/>
  <c r="H59" i="19"/>
  <c r="D8" i="18"/>
  <c r="D55" i="18"/>
  <c r="D59" i="18"/>
  <c r="H8" i="18"/>
  <c r="H55" i="18"/>
  <c r="H59" i="18"/>
  <c r="D8" i="17"/>
  <c r="D55" i="17"/>
  <c r="D59" i="17"/>
  <c r="H8" i="17"/>
  <c r="H55" i="17"/>
  <c r="H59" i="17"/>
  <c r="L8" i="17"/>
  <c r="L55" i="17"/>
  <c r="D8" i="16"/>
  <c r="D55" i="16"/>
  <c r="D59" i="16"/>
  <c r="H8" i="16"/>
  <c r="H55" i="16"/>
  <c r="H59" i="16"/>
  <c r="D8" i="15"/>
  <c r="D55" i="15"/>
  <c r="D59" i="15"/>
  <c r="H8" i="15"/>
  <c r="H55" i="15"/>
  <c r="H59" i="15"/>
  <c r="D8" i="14"/>
  <c r="D55" i="14"/>
  <c r="D59" i="14"/>
  <c r="H8" i="14"/>
  <c r="H55" i="14"/>
  <c r="H59" i="14"/>
  <c r="D8" i="13"/>
  <c r="D55" i="13"/>
  <c r="D59" i="13"/>
  <c r="H8" i="13"/>
  <c r="H55" i="13"/>
  <c r="H59" i="13"/>
  <c r="L8" i="13"/>
  <c r="L55" i="13"/>
  <c r="L59" i="13"/>
  <c r="D8" i="12"/>
  <c r="D55" i="12"/>
  <c r="D59" i="12"/>
  <c r="H8" i="12"/>
  <c r="H55" i="12"/>
  <c r="H59" i="12"/>
  <c r="L8" i="12"/>
  <c r="D8" i="11"/>
  <c r="D55" i="11"/>
  <c r="D59" i="11"/>
  <c r="H8" i="11"/>
  <c r="H55" i="11"/>
  <c r="H59" i="11"/>
  <c r="L8" i="11"/>
  <c r="D8" i="10"/>
  <c r="D55" i="10"/>
  <c r="D59" i="10"/>
  <c r="H8" i="10"/>
  <c r="H55" i="10"/>
  <c r="H59" i="10"/>
  <c r="L8" i="10"/>
  <c r="L55" i="10"/>
  <c r="D8" i="9"/>
  <c r="D55" i="9"/>
  <c r="D59" i="9"/>
  <c r="H8" i="9"/>
  <c r="H55" i="9"/>
  <c r="H59" i="9"/>
  <c r="L8" i="9"/>
  <c r="L55" i="9"/>
  <c r="L59" i="9"/>
  <c r="D8" i="8"/>
  <c r="D55" i="8"/>
  <c r="D59" i="8"/>
  <c r="H8" i="8"/>
  <c r="H55" i="8"/>
  <c r="H59" i="8"/>
  <c r="L8" i="8"/>
  <c r="D8" i="7"/>
  <c r="D55" i="7"/>
  <c r="D59" i="7"/>
  <c r="H8" i="7"/>
  <c r="H55" i="7"/>
  <c r="H59" i="7"/>
  <c r="L8" i="7"/>
  <c r="L55" i="7"/>
  <c r="L59" i="7"/>
  <c r="D8" i="6"/>
  <c r="D55" i="6"/>
  <c r="D59" i="6"/>
  <c r="H8" i="6"/>
  <c r="H55" i="6"/>
  <c r="H59" i="6"/>
  <c r="L8" i="6"/>
  <c r="D8" i="5"/>
  <c r="D55" i="5"/>
  <c r="D59" i="5"/>
  <c r="H8" i="5"/>
  <c r="H55" i="5"/>
  <c r="H59" i="5"/>
  <c r="L8" i="5"/>
  <c r="L55" i="5"/>
  <c r="D8" i="4"/>
  <c r="D55" i="4"/>
  <c r="D59" i="4"/>
  <c r="H8" i="4"/>
  <c r="H55" i="4"/>
  <c r="H59" i="4"/>
  <c r="L8" i="4"/>
  <c r="L55" i="4"/>
  <c r="D8" i="3"/>
  <c r="D55" i="3"/>
  <c r="D59" i="3"/>
  <c r="H8" i="3"/>
  <c r="H55" i="3"/>
  <c r="H59" i="3"/>
  <c r="L8" i="3"/>
  <c r="L55" i="3"/>
  <c r="D8" i="2"/>
  <c r="D55" i="2"/>
  <c r="D59" i="2"/>
  <c r="H8" i="2"/>
  <c r="H55" i="2"/>
  <c r="H59" i="2"/>
  <c r="R9" i="10"/>
  <c r="R9" i="8"/>
  <c r="R9" i="6"/>
  <c r="W39" i="1"/>
  <c r="W39" i="31"/>
  <c r="W55" i="31"/>
  <c r="W59" i="31"/>
  <c r="W39" i="29"/>
  <c r="W39" i="27"/>
  <c r="W55" i="27"/>
  <c r="W59" i="27"/>
  <c r="W39" i="25"/>
  <c r="W39" i="23"/>
  <c r="W39" i="21"/>
  <c r="W55" i="21"/>
  <c r="W59" i="21"/>
  <c r="W39" i="19"/>
  <c r="W55" i="19"/>
  <c r="W59" i="19"/>
  <c r="W39" i="17"/>
  <c r="W39" i="15"/>
  <c r="W55" i="15"/>
  <c r="W59" i="15"/>
  <c r="W39" i="13"/>
  <c r="W39" i="11"/>
  <c r="W55" i="11"/>
  <c r="W59" i="11"/>
  <c r="W39" i="9"/>
  <c r="W39" i="7"/>
  <c r="W39" i="5"/>
  <c r="W55" i="5"/>
  <c r="W59" i="5"/>
  <c r="W39" i="3"/>
  <c r="W55" i="3"/>
  <c r="W59" i="3"/>
  <c r="R55" i="2"/>
  <c r="S55" i="3"/>
  <c r="R55" i="9"/>
  <c r="S55" i="11"/>
  <c r="S55" i="18"/>
  <c r="S55" i="19"/>
  <c r="S55" i="2"/>
  <c r="S55" i="9"/>
  <c r="S55" i="22"/>
  <c r="V8" i="1"/>
  <c r="V55" i="1"/>
  <c r="V59" i="1"/>
  <c r="V8" i="29"/>
  <c r="V55" i="29"/>
  <c r="V59" i="29"/>
  <c r="V8" i="25"/>
  <c r="V55" i="25"/>
  <c r="V59" i="25"/>
  <c r="V8" i="21"/>
  <c r="V55" i="21"/>
  <c r="V59" i="21"/>
  <c r="V8" i="17"/>
  <c r="V55" i="17"/>
  <c r="V59" i="17"/>
  <c r="V8" i="13"/>
  <c r="V55" i="13"/>
  <c r="V59" i="13"/>
  <c r="V8" i="9"/>
  <c r="V55" i="9"/>
  <c r="V59" i="9"/>
  <c r="V8" i="5"/>
  <c r="V55" i="5"/>
  <c r="V59" i="5"/>
  <c r="V8" i="31"/>
  <c r="V55" i="31"/>
  <c r="V59" i="31"/>
  <c r="V8" i="27"/>
  <c r="V55" i="27"/>
  <c r="V59" i="27"/>
  <c r="V8" i="23"/>
  <c r="V55" i="23"/>
  <c r="V59" i="23"/>
  <c r="V8" i="19"/>
  <c r="V55" i="19"/>
  <c r="V59" i="19"/>
  <c r="V8" i="15"/>
  <c r="V55" i="15"/>
  <c r="V59" i="15"/>
  <c r="V8" i="11"/>
  <c r="V55" i="11"/>
  <c r="V59" i="11"/>
  <c r="V8" i="7"/>
  <c r="V55" i="7"/>
  <c r="V59" i="7"/>
  <c r="V8" i="3"/>
  <c r="V55" i="3"/>
  <c r="V59" i="3"/>
  <c r="R24" i="26"/>
  <c r="R24" i="27"/>
  <c r="U8" i="28"/>
  <c r="T24" i="4"/>
  <c r="R24" i="11"/>
  <c r="R24" i="25"/>
  <c r="R24" i="32"/>
  <c r="R8" i="20"/>
  <c r="R8" i="10"/>
  <c r="R8" i="4"/>
  <c r="S24" i="32"/>
  <c r="K8" i="32"/>
  <c r="S8" i="29"/>
  <c r="K8" i="28"/>
  <c r="S24" i="28"/>
  <c r="S24" i="26"/>
  <c r="K8" i="26"/>
  <c r="S8" i="25"/>
  <c r="S8" i="24"/>
  <c r="P8" i="23"/>
  <c r="T24" i="23"/>
  <c r="L8" i="22"/>
  <c r="R24" i="22"/>
  <c r="L8" i="20"/>
  <c r="L55" i="20"/>
  <c r="L59" i="20"/>
  <c r="R24" i="20"/>
  <c r="L8" i="19"/>
  <c r="R24" i="19"/>
  <c r="L8" i="18"/>
  <c r="R24" i="18"/>
  <c r="L8" i="16"/>
  <c r="R24" i="16"/>
  <c r="L8" i="15"/>
  <c r="L55" i="15"/>
  <c r="R24" i="15"/>
  <c r="L8" i="14"/>
  <c r="R24" i="14"/>
  <c r="P8" i="13"/>
  <c r="T24" i="13"/>
  <c r="R24" i="1"/>
  <c r="R24" i="3"/>
  <c r="R24" i="4"/>
  <c r="R24" i="5"/>
  <c r="R24" i="10"/>
  <c r="T24" i="11"/>
  <c r="R24" i="13"/>
  <c r="T24" i="14"/>
  <c r="T24" i="15"/>
  <c r="R24" i="23"/>
  <c r="R24" i="29"/>
  <c r="L8" i="31"/>
  <c r="L8" i="30"/>
  <c r="L8" i="28"/>
  <c r="L55" i="28"/>
  <c r="L59" i="28"/>
  <c r="L8" i="24"/>
  <c r="R8" i="23"/>
  <c r="R8" i="21"/>
  <c r="R8" i="17"/>
  <c r="R8" i="15"/>
  <c r="R8" i="13"/>
  <c r="R8" i="9"/>
  <c r="R8" i="5"/>
  <c r="R8" i="29"/>
  <c r="R8" i="28"/>
  <c r="R8" i="25"/>
  <c r="R8" i="2"/>
  <c r="T27" i="11"/>
  <c r="U27" i="11"/>
  <c r="T35" i="11"/>
  <c r="U35" i="11"/>
  <c r="T51" i="11"/>
  <c r="U51" i="11"/>
  <c r="T19" i="12"/>
  <c r="U19" i="12"/>
  <c r="T27" i="12"/>
  <c r="U27" i="12"/>
  <c r="T31" i="12"/>
  <c r="U31" i="12"/>
  <c r="T35" i="12"/>
  <c r="U35" i="12"/>
  <c r="T47" i="12"/>
  <c r="U47" i="12"/>
  <c r="T10" i="1"/>
  <c r="T18" i="1"/>
  <c r="T26" i="1"/>
  <c r="T38" i="1"/>
  <c r="T54" i="1"/>
  <c r="T22" i="2"/>
  <c r="U9" i="1"/>
  <c r="U13" i="1"/>
  <c r="U17" i="1"/>
  <c r="U21" i="1"/>
  <c r="U25" i="1"/>
  <c r="U29" i="1"/>
  <c r="U33" i="1"/>
  <c r="U37" i="1"/>
  <c r="U41" i="1"/>
  <c r="U45" i="1"/>
  <c r="U49" i="1"/>
  <c r="U53" i="1"/>
  <c r="U57" i="1"/>
  <c r="U9" i="2"/>
  <c r="U13" i="2"/>
  <c r="U17" i="2"/>
  <c r="U21" i="2"/>
  <c r="U25" i="2"/>
  <c r="U29" i="2"/>
  <c r="U33" i="2"/>
  <c r="U37" i="2"/>
  <c r="U41" i="2"/>
  <c r="U45" i="2"/>
  <c r="U49" i="2"/>
  <c r="U53" i="2"/>
  <c r="U57" i="2"/>
  <c r="U9" i="3"/>
  <c r="U13" i="3"/>
  <c r="U17" i="3"/>
  <c r="U21" i="3"/>
  <c r="U25" i="3"/>
  <c r="U29" i="3"/>
  <c r="U33" i="3"/>
  <c r="U37" i="3"/>
  <c r="U41" i="3"/>
  <c r="U45" i="3"/>
  <c r="U49" i="3"/>
  <c r="U53" i="3"/>
  <c r="U57" i="3"/>
  <c r="U9" i="4"/>
  <c r="U13" i="4"/>
  <c r="U17" i="4"/>
  <c r="U21" i="4"/>
  <c r="U25" i="4"/>
  <c r="U29" i="4"/>
  <c r="U33" i="4"/>
  <c r="U37" i="4"/>
  <c r="U41" i="4"/>
  <c r="U45" i="4"/>
  <c r="U49" i="4"/>
  <c r="U53" i="4"/>
  <c r="U57" i="4"/>
  <c r="U9" i="5"/>
  <c r="U13" i="5"/>
  <c r="U17" i="5"/>
  <c r="U21" i="5"/>
  <c r="U25" i="5"/>
  <c r="U29" i="5"/>
  <c r="U33" i="5"/>
  <c r="U37" i="5"/>
  <c r="U41" i="5"/>
  <c r="U45" i="5"/>
  <c r="U49" i="5"/>
  <c r="U53" i="5"/>
  <c r="U57" i="5"/>
  <c r="U9" i="6"/>
  <c r="U13" i="6"/>
  <c r="U17" i="6"/>
  <c r="U21" i="6"/>
  <c r="U25" i="6"/>
  <c r="U29" i="6"/>
  <c r="U33" i="6"/>
  <c r="U37" i="6"/>
  <c r="U41" i="6"/>
  <c r="U45" i="6"/>
  <c r="U49" i="6"/>
  <c r="U53" i="6"/>
  <c r="U57" i="6"/>
  <c r="U9" i="7"/>
  <c r="U13" i="7"/>
  <c r="U17" i="7"/>
  <c r="U21" i="7"/>
  <c r="U25" i="7"/>
  <c r="U29" i="7"/>
  <c r="U33" i="7"/>
  <c r="U37" i="7"/>
  <c r="U41" i="7"/>
  <c r="U45" i="7"/>
  <c r="U49" i="7"/>
  <c r="U53" i="7"/>
  <c r="U57" i="7"/>
  <c r="U9" i="8"/>
  <c r="U13" i="8"/>
  <c r="U17" i="8"/>
  <c r="U21" i="8"/>
  <c r="U25" i="8"/>
  <c r="U33" i="8"/>
  <c r="U41" i="8"/>
  <c r="U49" i="8"/>
  <c r="U57" i="8"/>
  <c r="U13" i="9"/>
  <c r="U21" i="9"/>
  <c r="U29" i="9"/>
  <c r="U37" i="9"/>
  <c r="U45" i="9"/>
  <c r="U53" i="9"/>
  <c r="U9" i="10"/>
  <c r="U17" i="10"/>
  <c r="U25" i="10"/>
  <c r="U33" i="10"/>
  <c r="U41" i="10"/>
  <c r="U49" i="10"/>
  <c r="T19" i="13"/>
  <c r="U19" i="13"/>
  <c r="T23" i="13"/>
  <c r="U23" i="13"/>
  <c r="T27" i="13"/>
  <c r="U27" i="13"/>
  <c r="T31" i="13"/>
  <c r="U31" i="13"/>
  <c r="T35" i="13"/>
  <c r="U35" i="13"/>
  <c r="T43" i="13"/>
  <c r="U43" i="13"/>
  <c r="T15" i="11"/>
  <c r="U15" i="11"/>
  <c r="T19" i="11"/>
  <c r="U19" i="11"/>
  <c r="T23" i="11"/>
  <c r="U23" i="11"/>
  <c r="T43" i="11"/>
  <c r="U43" i="11"/>
  <c r="T47" i="11"/>
  <c r="U47" i="11"/>
  <c r="T11" i="12"/>
  <c r="U11" i="12"/>
  <c r="T51" i="12"/>
  <c r="U51" i="12"/>
  <c r="T22" i="1"/>
  <c r="T42" i="1"/>
  <c r="T18" i="2"/>
  <c r="T26" i="2"/>
  <c r="T34" i="2"/>
  <c r="T38" i="2"/>
  <c r="T42" i="2"/>
  <c r="T46" i="2"/>
  <c r="T50" i="2"/>
  <c r="T54" i="2"/>
  <c r="T58" i="2"/>
  <c r="T10" i="3"/>
  <c r="T14" i="3"/>
  <c r="T18" i="3"/>
  <c r="T22" i="3"/>
  <c r="T26" i="3"/>
  <c r="T30" i="3"/>
  <c r="T34" i="3"/>
  <c r="T38" i="3"/>
  <c r="T42" i="3"/>
  <c r="T46" i="3"/>
  <c r="T50" i="3"/>
  <c r="T54" i="3"/>
  <c r="T58" i="3"/>
  <c r="T10" i="4"/>
  <c r="T14" i="4"/>
  <c r="T18" i="4"/>
  <c r="T22" i="4"/>
  <c r="T26" i="4"/>
  <c r="T30" i="4"/>
  <c r="T34" i="4"/>
  <c r="T38" i="4"/>
  <c r="T42" i="4"/>
  <c r="T46" i="4"/>
  <c r="T50" i="4"/>
  <c r="T54" i="4"/>
  <c r="T58" i="4"/>
  <c r="T10" i="5"/>
  <c r="T14" i="5"/>
  <c r="T18" i="5"/>
  <c r="T22" i="5"/>
  <c r="T26" i="5"/>
  <c r="T30" i="5"/>
  <c r="T34" i="5"/>
  <c r="T38" i="5"/>
  <c r="T42" i="5"/>
  <c r="T46" i="5"/>
  <c r="T50" i="5"/>
  <c r="T54" i="5"/>
  <c r="T58" i="5"/>
  <c r="T10" i="6"/>
  <c r="T14" i="6"/>
  <c r="T18" i="6"/>
  <c r="T22" i="6"/>
  <c r="T26" i="6"/>
  <c r="T30" i="6"/>
  <c r="T34" i="6"/>
  <c r="T38" i="6"/>
  <c r="T42" i="6"/>
  <c r="T46" i="6"/>
  <c r="T50" i="6"/>
  <c r="T54" i="6"/>
  <c r="T58" i="6"/>
  <c r="T10" i="7"/>
  <c r="T14" i="7"/>
  <c r="T18" i="7"/>
  <c r="T22" i="7"/>
  <c r="T26" i="7"/>
  <c r="T30" i="7"/>
  <c r="T34" i="7"/>
  <c r="T38" i="7"/>
  <c r="T42" i="7"/>
  <c r="T46" i="7"/>
  <c r="T50" i="7"/>
  <c r="T54" i="7"/>
  <c r="T58" i="7"/>
  <c r="T10" i="8"/>
  <c r="T14" i="8"/>
  <c r="T18" i="8"/>
  <c r="T22" i="8"/>
  <c r="T26" i="8"/>
  <c r="T11" i="11"/>
  <c r="U11" i="11"/>
  <c r="T31" i="11"/>
  <c r="U31" i="11"/>
  <c r="T15" i="12"/>
  <c r="U15" i="12"/>
  <c r="T23" i="12"/>
  <c r="U23" i="12"/>
  <c r="T43" i="12"/>
  <c r="U43" i="12"/>
  <c r="T14" i="1"/>
  <c r="T30" i="1"/>
  <c r="T34" i="1"/>
  <c r="T46" i="1"/>
  <c r="T58" i="1"/>
  <c r="T10" i="2"/>
  <c r="T14" i="2"/>
  <c r="T30" i="2"/>
  <c r="T28" i="8"/>
  <c r="U31" i="8"/>
  <c r="T36" i="8"/>
  <c r="T44" i="8"/>
  <c r="U47" i="8"/>
  <c r="T52" i="8"/>
  <c r="U11" i="9"/>
  <c r="T16" i="9"/>
  <c r="U19" i="9"/>
  <c r="T24" i="9"/>
  <c r="U27" i="9"/>
  <c r="T32" i="9"/>
  <c r="U35" i="9"/>
  <c r="T40" i="9"/>
  <c r="U43" i="9"/>
  <c r="T48" i="9"/>
  <c r="U51" i="9"/>
  <c r="T56" i="9"/>
  <c r="T12" i="10"/>
  <c r="U15" i="10"/>
  <c r="T20" i="10"/>
  <c r="U23" i="10"/>
  <c r="T28" i="10"/>
  <c r="U31" i="10"/>
  <c r="T36" i="10"/>
  <c r="T44" i="10"/>
  <c r="U47" i="10"/>
  <c r="T52" i="10"/>
  <c r="U57" i="10"/>
  <c r="T11" i="13"/>
  <c r="U11" i="13"/>
  <c r="T15" i="13"/>
  <c r="U15" i="13"/>
  <c r="U47" i="13"/>
  <c r="U51" i="13"/>
  <c r="U11" i="14"/>
  <c r="U15" i="14"/>
  <c r="U19" i="14"/>
  <c r="U23" i="14"/>
  <c r="U27" i="14"/>
  <c r="U31" i="14"/>
  <c r="U35" i="14"/>
  <c r="U43" i="14"/>
  <c r="U47" i="14"/>
  <c r="U51" i="14"/>
  <c r="U11" i="15"/>
  <c r="U15" i="15"/>
  <c r="U19" i="15"/>
  <c r="U23" i="15"/>
  <c r="U27" i="15"/>
  <c r="U31" i="15"/>
  <c r="U35" i="15"/>
  <c r="U43" i="15"/>
  <c r="U47" i="15"/>
  <c r="U51" i="15"/>
  <c r="U11" i="16"/>
  <c r="U15" i="16"/>
  <c r="U19" i="16"/>
  <c r="U23" i="16"/>
  <c r="U32" i="16"/>
  <c r="U40" i="16"/>
  <c r="U20" i="17"/>
  <c r="T20" i="17"/>
  <c r="U32" i="17"/>
  <c r="T32" i="17"/>
  <c r="U48" i="17"/>
  <c r="T48" i="17"/>
  <c r="U20" i="18"/>
  <c r="T20" i="18"/>
  <c r="U32" i="18"/>
  <c r="T32" i="18"/>
  <c r="U48" i="18"/>
  <c r="T48" i="18"/>
  <c r="U12" i="19"/>
  <c r="T12" i="19"/>
  <c r="U28" i="19"/>
  <c r="T28" i="19"/>
  <c r="T40" i="19"/>
  <c r="U20" i="20"/>
  <c r="T20" i="20"/>
  <c r="U32" i="20"/>
  <c r="T32" i="20"/>
  <c r="U44" i="20"/>
  <c r="T44" i="20"/>
  <c r="U56" i="20"/>
  <c r="T56" i="20"/>
  <c r="U20" i="21"/>
  <c r="T20" i="21"/>
  <c r="T51" i="16"/>
  <c r="U51" i="16"/>
  <c r="U56" i="16"/>
  <c r="T56" i="16"/>
  <c r="U16" i="17"/>
  <c r="T16" i="17"/>
  <c r="U44" i="17"/>
  <c r="T44" i="17"/>
  <c r="U56" i="17"/>
  <c r="T56" i="17"/>
  <c r="U16" i="18"/>
  <c r="T16" i="18"/>
  <c r="U44" i="18"/>
  <c r="T44" i="18"/>
  <c r="U24" i="19"/>
  <c r="T24" i="19"/>
  <c r="U36" i="19"/>
  <c r="T36" i="19"/>
  <c r="U48" i="19"/>
  <c r="T48" i="19"/>
  <c r="U16" i="20"/>
  <c r="T16" i="20"/>
  <c r="U52" i="20"/>
  <c r="T52" i="20"/>
  <c r="U16" i="21"/>
  <c r="T16" i="21"/>
  <c r="U52" i="16"/>
  <c r="T52" i="16"/>
  <c r="U28" i="17"/>
  <c r="T28" i="17"/>
  <c r="U40" i="17"/>
  <c r="T40" i="17"/>
  <c r="U52" i="17"/>
  <c r="T52" i="17"/>
  <c r="U28" i="18"/>
  <c r="T28" i="18"/>
  <c r="T40" i="18"/>
  <c r="U56" i="18"/>
  <c r="T56" i="18"/>
  <c r="U20" i="19"/>
  <c r="T20" i="19"/>
  <c r="U32" i="19"/>
  <c r="T32" i="19"/>
  <c r="U44" i="19"/>
  <c r="T44" i="19"/>
  <c r="U28" i="20"/>
  <c r="T28" i="20"/>
  <c r="U40" i="20"/>
  <c r="T40" i="20"/>
  <c r="U12" i="21"/>
  <c r="T12" i="21"/>
  <c r="T27" i="16"/>
  <c r="U30" i="16"/>
  <c r="T35" i="16"/>
  <c r="U38" i="16"/>
  <c r="T43" i="16"/>
  <c r="U46" i="16"/>
  <c r="T48" i="16"/>
  <c r="U12" i="17"/>
  <c r="T12" i="17"/>
  <c r="U24" i="17"/>
  <c r="T24" i="17"/>
  <c r="U36" i="17"/>
  <c r="T36" i="17"/>
  <c r="U12" i="18"/>
  <c r="T12" i="18"/>
  <c r="U36" i="18"/>
  <c r="T36" i="18"/>
  <c r="U52" i="18"/>
  <c r="T52" i="18"/>
  <c r="U16" i="19"/>
  <c r="T16" i="19"/>
  <c r="U52" i="19"/>
  <c r="T52" i="19"/>
  <c r="U12" i="20"/>
  <c r="T12" i="20"/>
  <c r="U24" i="20"/>
  <c r="T24" i="20"/>
  <c r="U36" i="20"/>
  <c r="T36" i="20"/>
  <c r="U48" i="20"/>
  <c r="T48" i="20"/>
  <c r="U11" i="17"/>
  <c r="U15" i="17"/>
  <c r="U19" i="17"/>
  <c r="U23" i="17"/>
  <c r="U27" i="17"/>
  <c r="U31" i="17"/>
  <c r="U35" i="17"/>
  <c r="U43" i="17"/>
  <c r="U47" i="17"/>
  <c r="U51" i="17"/>
  <c r="U11" i="18"/>
  <c r="U15" i="18"/>
  <c r="U19" i="18"/>
  <c r="U23" i="18"/>
  <c r="U27" i="18"/>
  <c r="U31" i="18"/>
  <c r="U35" i="18"/>
  <c r="U43" i="18"/>
  <c r="U47" i="18"/>
  <c r="U51" i="18"/>
  <c r="U11" i="19"/>
  <c r="U15" i="19"/>
  <c r="U19" i="19"/>
  <c r="U23" i="19"/>
  <c r="U27" i="19"/>
  <c r="U31" i="19"/>
  <c r="U35" i="19"/>
  <c r="U43" i="19"/>
  <c r="U47" i="19"/>
  <c r="U51" i="19"/>
  <c r="U11" i="20"/>
  <c r="U15" i="20"/>
  <c r="U19" i="20"/>
  <c r="U23" i="20"/>
  <c r="U27" i="20"/>
  <c r="U31" i="20"/>
  <c r="U35" i="20"/>
  <c r="U43" i="20"/>
  <c r="U47" i="20"/>
  <c r="U51" i="20"/>
  <c r="U11" i="21"/>
  <c r="U15" i="21"/>
  <c r="U19" i="21"/>
  <c r="U23" i="21"/>
  <c r="U26" i="21"/>
  <c r="U34" i="21"/>
  <c r="U42" i="21"/>
  <c r="U50" i="21"/>
  <c r="U13" i="22"/>
  <c r="T13" i="22"/>
  <c r="U17" i="22"/>
  <c r="T17" i="22"/>
  <c r="U21" i="22"/>
  <c r="T21" i="22"/>
  <c r="U13" i="23"/>
  <c r="T13" i="23"/>
  <c r="U17" i="23"/>
  <c r="T17" i="23"/>
  <c r="U21" i="23"/>
  <c r="T21" i="23"/>
  <c r="U25" i="24"/>
  <c r="T25" i="24"/>
  <c r="U25" i="25"/>
  <c r="T25" i="25"/>
  <c r="U29" i="26"/>
  <c r="T29" i="26"/>
  <c r="U33" i="26"/>
  <c r="T33" i="26"/>
  <c r="U37" i="26"/>
  <c r="T37" i="26"/>
  <c r="U25" i="28"/>
  <c r="T25" i="28"/>
  <c r="U9" i="22"/>
  <c r="T9" i="22"/>
  <c r="U45" i="22"/>
  <c r="T45" i="22"/>
  <c r="U49" i="22"/>
  <c r="T49" i="22"/>
  <c r="U53" i="22"/>
  <c r="T53" i="22"/>
  <c r="U57" i="22"/>
  <c r="T57" i="22"/>
  <c r="U9" i="23"/>
  <c r="T9" i="23"/>
  <c r="U13" i="24"/>
  <c r="T13" i="24"/>
  <c r="U17" i="24"/>
  <c r="T17" i="24"/>
  <c r="U21" i="24"/>
  <c r="T21" i="24"/>
  <c r="U13" i="25"/>
  <c r="T13" i="25"/>
  <c r="U17" i="25"/>
  <c r="T17" i="25"/>
  <c r="U21" i="25"/>
  <c r="T21" i="25"/>
  <c r="U25" i="26"/>
  <c r="T25" i="26"/>
  <c r="U19" i="30"/>
  <c r="T19" i="30"/>
  <c r="U27" i="32"/>
  <c r="T27" i="32"/>
  <c r="U31" i="32"/>
  <c r="T31" i="32"/>
  <c r="U35" i="32"/>
  <c r="T35" i="32"/>
  <c r="U43" i="32"/>
  <c r="T43" i="32"/>
  <c r="U47" i="32"/>
  <c r="T47" i="32"/>
  <c r="T24" i="21"/>
  <c r="U57" i="21"/>
  <c r="T57" i="21"/>
  <c r="U29" i="22"/>
  <c r="T29" i="22"/>
  <c r="U33" i="22"/>
  <c r="T33" i="22"/>
  <c r="U37" i="22"/>
  <c r="T37" i="22"/>
  <c r="U41" i="22"/>
  <c r="T41" i="22"/>
  <c r="U29" i="23"/>
  <c r="T29" i="23"/>
  <c r="U33" i="23"/>
  <c r="T33" i="23"/>
  <c r="U37" i="23"/>
  <c r="T37" i="23"/>
  <c r="U41" i="23"/>
  <c r="T41" i="23"/>
  <c r="U45" i="23"/>
  <c r="T45" i="23"/>
  <c r="U49" i="23"/>
  <c r="T49" i="23"/>
  <c r="U53" i="23"/>
  <c r="T53" i="23"/>
  <c r="U57" i="23"/>
  <c r="T57" i="23"/>
  <c r="U9" i="24"/>
  <c r="T9" i="24"/>
  <c r="U45" i="24"/>
  <c r="T45" i="24"/>
  <c r="U49" i="24"/>
  <c r="T49" i="24"/>
  <c r="U53" i="24"/>
  <c r="T53" i="24"/>
  <c r="U57" i="24"/>
  <c r="T57" i="24"/>
  <c r="U9" i="25"/>
  <c r="T9" i="25"/>
  <c r="U13" i="26"/>
  <c r="T13" i="26"/>
  <c r="U17" i="26"/>
  <c r="T17" i="26"/>
  <c r="U21" i="26"/>
  <c r="T21" i="26"/>
  <c r="U45" i="26"/>
  <c r="T45" i="26"/>
  <c r="U49" i="26"/>
  <c r="T49" i="26"/>
  <c r="T29" i="21"/>
  <c r="U32" i="21"/>
  <c r="T37" i="21"/>
  <c r="T45" i="21"/>
  <c r="U48" i="21"/>
  <c r="T53" i="21"/>
  <c r="U25" i="22"/>
  <c r="T25" i="22"/>
  <c r="U25" i="23"/>
  <c r="T25" i="23"/>
  <c r="U29" i="24"/>
  <c r="T29" i="24"/>
  <c r="U33" i="24"/>
  <c r="T33" i="24"/>
  <c r="U37" i="24"/>
  <c r="T37" i="24"/>
  <c r="U41" i="24"/>
  <c r="T41" i="24"/>
  <c r="U29" i="25"/>
  <c r="T29" i="25"/>
  <c r="U33" i="25"/>
  <c r="T33" i="25"/>
  <c r="U37" i="25"/>
  <c r="T37" i="25"/>
  <c r="U41" i="25"/>
  <c r="T41" i="25"/>
  <c r="U45" i="25"/>
  <c r="T45" i="25"/>
  <c r="U49" i="25"/>
  <c r="T49" i="25"/>
  <c r="U53" i="25"/>
  <c r="T53" i="25"/>
  <c r="U57" i="25"/>
  <c r="T57" i="25"/>
  <c r="T9" i="26"/>
  <c r="U41" i="26"/>
  <c r="T41" i="26"/>
  <c r="U41" i="28"/>
  <c r="T41" i="28"/>
  <c r="U53" i="28"/>
  <c r="T53" i="28"/>
  <c r="U17" i="29"/>
  <c r="T17" i="29"/>
  <c r="U56" i="21"/>
  <c r="U12" i="22"/>
  <c r="U16" i="22"/>
  <c r="U20" i="22"/>
  <c r="U28" i="22"/>
  <c r="U32" i="22"/>
  <c r="U36" i="22"/>
  <c r="U40" i="22"/>
  <c r="U44" i="22"/>
  <c r="U48" i="22"/>
  <c r="U52" i="22"/>
  <c r="U56" i="22"/>
  <c r="U12" i="23"/>
  <c r="U16" i="23"/>
  <c r="U20" i="23"/>
  <c r="U24" i="23"/>
  <c r="U28" i="23"/>
  <c r="U32" i="23"/>
  <c r="U36" i="23"/>
  <c r="U40" i="23"/>
  <c r="U44" i="23"/>
  <c r="U48" i="23"/>
  <c r="U52" i="23"/>
  <c r="U56" i="23"/>
  <c r="U12" i="24"/>
  <c r="U16" i="24"/>
  <c r="U20" i="24"/>
  <c r="U24" i="24"/>
  <c r="U28" i="24"/>
  <c r="U32" i="24"/>
  <c r="U36" i="24"/>
  <c r="U40" i="24"/>
  <c r="U44" i="24"/>
  <c r="U48" i="24"/>
  <c r="U52" i="24"/>
  <c r="U56" i="24"/>
  <c r="U8" i="25"/>
  <c r="U12" i="25"/>
  <c r="U16" i="25"/>
  <c r="U20" i="25"/>
  <c r="U24" i="25"/>
  <c r="U28" i="25"/>
  <c r="U32" i="25"/>
  <c r="U36" i="25"/>
  <c r="U40" i="25"/>
  <c r="U44" i="25"/>
  <c r="U48" i="25"/>
  <c r="U52" i="25"/>
  <c r="U56" i="25"/>
  <c r="U12" i="26"/>
  <c r="U16" i="26"/>
  <c r="U20" i="26"/>
  <c r="U24" i="26"/>
  <c r="U28" i="26"/>
  <c r="U32" i="26"/>
  <c r="U36" i="26"/>
  <c r="U40" i="26"/>
  <c r="U44" i="26"/>
  <c r="U48" i="26"/>
  <c r="U54" i="26"/>
  <c r="U10" i="27"/>
  <c r="U18" i="27"/>
  <c r="U26" i="27"/>
  <c r="U34" i="27"/>
  <c r="U42" i="27"/>
  <c r="U58" i="27"/>
  <c r="U29" i="28"/>
  <c r="T29" i="28"/>
  <c r="U57" i="28"/>
  <c r="T57" i="28"/>
  <c r="U21" i="29"/>
  <c r="T21" i="29"/>
  <c r="U35" i="30"/>
  <c r="T35" i="30"/>
  <c r="U51" i="30"/>
  <c r="T51" i="30"/>
  <c r="U9" i="28"/>
  <c r="T9" i="28"/>
  <c r="U13" i="28"/>
  <c r="T13" i="28"/>
  <c r="U17" i="28"/>
  <c r="T17" i="28"/>
  <c r="U21" i="28"/>
  <c r="T21" i="28"/>
  <c r="U37" i="28"/>
  <c r="T37" i="28"/>
  <c r="U49" i="28"/>
  <c r="T49" i="28"/>
  <c r="U13" i="29"/>
  <c r="T13" i="29"/>
  <c r="U31" i="31"/>
  <c r="T31" i="31"/>
  <c r="U47" i="31"/>
  <c r="T47" i="31"/>
  <c r="U52" i="26"/>
  <c r="T57" i="26"/>
  <c r="T13" i="27"/>
  <c r="U16" i="27"/>
  <c r="T21" i="27"/>
  <c r="U24" i="27"/>
  <c r="T29" i="27"/>
  <c r="U32" i="27"/>
  <c r="T37" i="27"/>
  <c r="U40" i="27"/>
  <c r="T45" i="27"/>
  <c r="U48" i="27"/>
  <c r="T53" i="27"/>
  <c r="U33" i="28"/>
  <c r="T33" i="28"/>
  <c r="U45" i="28"/>
  <c r="T45" i="28"/>
  <c r="U9" i="29"/>
  <c r="U15" i="31"/>
  <c r="T15" i="31"/>
  <c r="U32" i="28"/>
  <c r="U36" i="28"/>
  <c r="U40" i="28"/>
  <c r="U44" i="28"/>
  <c r="U48" i="28"/>
  <c r="U52" i="28"/>
  <c r="U56" i="28"/>
  <c r="U12" i="29"/>
  <c r="U16" i="29"/>
  <c r="U20" i="29"/>
  <c r="U23" i="29"/>
  <c r="U31" i="29"/>
  <c r="U47" i="29"/>
  <c r="U23" i="30"/>
  <c r="T23" i="30"/>
  <c r="U19" i="31"/>
  <c r="T19" i="31"/>
  <c r="U35" i="31"/>
  <c r="T35" i="31"/>
  <c r="U51" i="31"/>
  <c r="T51" i="31"/>
  <c r="U11" i="32"/>
  <c r="T11" i="32"/>
  <c r="U19" i="32"/>
  <c r="T19" i="32"/>
  <c r="U15" i="30"/>
  <c r="T15" i="30"/>
  <c r="U31" i="30"/>
  <c r="T31" i="30"/>
  <c r="U47" i="30"/>
  <c r="T47" i="30"/>
  <c r="U11" i="31"/>
  <c r="T11" i="31"/>
  <c r="U27" i="31"/>
  <c r="T27" i="31"/>
  <c r="U43" i="31"/>
  <c r="T43" i="31"/>
  <c r="U15" i="32"/>
  <c r="T15" i="32"/>
  <c r="U23" i="32"/>
  <c r="T23" i="32"/>
  <c r="U51" i="32"/>
  <c r="T51" i="32"/>
  <c r="T26" i="29"/>
  <c r="U29" i="29"/>
  <c r="T34" i="29"/>
  <c r="U37" i="29"/>
  <c r="T42" i="29"/>
  <c r="U45" i="29"/>
  <c r="T50" i="29"/>
  <c r="U53" i="29"/>
  <c r="T58" i="29"/>
  <c r="U11" i="30"/>
  <c r="U27" i="30"/>
  <c r="T27" i="30"/>
  <c r="U43" i="30"/>
  <c r="T43" i="30"/>
  <c r="U23" i="31"/>
  <c r="T23" i="31"/>
  <c r="U14" i="30"/>
  <c r="U18" i="30"/>
  <c r="U22" i="30"/>
  <c r="U26" i="30"/>
  <c r="U30" i="30"/>
  <c r="U34" i="30"/>
  <c r="U38" i="30"/>
  <c r="U42" i="30"/>
  <c r="U46" i="30"/>
  <c r="U50" i="30"/>
  <c r="U54" i="30"/>
  <c r="U58" i="30"/>
  <c r="U10" i="31"/>
  <c r="U14" i="31"/>
  <c r="U18" i="31"/>
  <c r="U22" i="31"/>
  <c r="U26" i="31"/>
  <c r="U30" i="31"/>
  <c r="U34" i="31"/>
  <c r="U38" i="31"/>
  <c r="U42" i="31"/>
  <c r="U46" i="31"/>
  <c r="U50" i="31"/>
  <c r="U54" i="31"/>
  <c r="U58" i="31"/>
  <c r="U10" i="32"/>
  <c r="U14" i="32"/>
  <c r="U18" i="32"/>
  <c r="U22" i="32"/>
  <c r="T8" i="22"/>
  <c r="S8" i="28"/>
  <c r="K55" i="28"/>
  <c r="L55" i="8"/>
  <c r="R8" i="8"/>
  <c r="L55" i="12"/>
  <c r="R8" i="12"/>
  <c r="K59" i="13"/>
  <c r="S55" i="13"/>
  <c r="U56" i="30"/>
  <c r="T56" i="30"/>
  <c r="K59" i="10"/>
  <c r="S55" i="10"/>
  <c r="E39" i="21"/>
  <c r="T40" i="21"/>
  <c r="E39" i="3"/>
  <c r="U40" i="3"/>
  <c r="T40" i="3"/>
  <c r="P55" i="8"/>
  <c r="P59" i="8"/>
  <c r="P55" i="3"/>
  <c r="P59" i="3"/>
  <c r="P39" i="1"/>
  <c r="U24" i="2"/>
  <c r="U40" i="21"/>
  <c r="U40" i="18"/>
  <c r="R8" i="14"/>
  <c r="L55" i="14"/>
  <c r="L59" i="3"/>
  <c r="R55" i="3"/>
  <c r="L55" i="11"/>
  <c r="R8" i="11"/>
  <c r="R55" i="28"/>
  <c r="W55" i="29"/>
  <c r="W59" i="29"/>
  <c r="K59" i="5"/>
  <c r="S55" i="5"/>
  <c r="U9" i="31"/>
  <c r="T9" i="31"/>
  <c r="E8" i="31"/>
  <c r="U50" i="32"/>
  <c r="T50" i="32"/>
  <c r="Q8" i="29"/>
  <c r="Q55" i="29"/>
  <c r="Q59" i="29"/>
  <c r="Q55" i="27"/>
  <c r="Q59" i="27"/>
  <c r="Q39" i="26"/>
  <c r="E39" i="24"/>
  <c r="T40" i="24"/>
  <c r="T56" i="13"/>
  <c r="U56" i="13"/>
  <c r="U50" i="11"/>
  <c r="T50" i="11"/>
  <c r="P55" i="26"/>
  <c r="P59" i="26"/>
  <c r="T50" i="20"/>
  <c r="U50" i="20"/>
  <c r="Q55" i="16"/>
  <c r="Q59" i="16"/>
  <c r="U50" i="15"/>
  <c r="T50" i="15"/>
  <c r="Q59" i="15"/>
  <c r="T9" i="30"/>
  <c r="E8" i="30"/>
  <c r="E39" i="27"/>
  <c r="T40" i="27"/>
  <c r="E8" i="27"/>
  <c r="T9" i="27"/>
  <c r="U9" i="27"/>
  <c r="T8" i="26"/>
  <c r="P39" i="24"/>
  <c r="P55" i="24"/>
  <c r="P59" i="24"/>
  <c r="T24" i="24"/>
  <c r="E8" i="24"/>
  <c r="E39" i="23"/>
  <c r="T40" i="23"/>
  <c r="E8" i="20"/>
  <c r="U9" i="20"/>
  <c r="T9" i="20"/>
  <c r="U50" i="18"/>
  <c r="T50" i="18"/>
  <c r="E39" i="14"/>
  <c r="T40" i="14"/>
  <c r="U40" i="14"/>
  <c r="T24" i="12"/>
  <c r="U24" i="12"/>
  <c r="T56" i="10"/>
  <c r="U56" i="10"/>
  <c r="E8" i="6"/>
  <c r="T9" i="6"/>
  <c r="E8" i="3"/>
  <c r="T9" i="3"/>
  <c r="P8" i="1"/>
  <c r="P55" i="1"/>
  <c r="P59" i="1"/>
  <c r="E8" i="1"/>
  <c r="T9" i="1"/>
  <c r="U24" i="1"/>
  <c r="P55" i="12"/>
  <c r="P59" i="12"/>
  <c r="U24" i="11"/>
  <c r="P8" i="9"/>
  <c r="P55" i="9"/>
  <c r="P59" i="9"/>
  <c r="Q8" i="8"/>
  <c r="Q55" i="8"/>
  <c r="Q59" i="8"/>
  <c r="P8" i="6"/>
  <c r="Q8" i="4"/>
  <c r="Q55" i="4"/>
  <c r="Q59" i="4"/>
  <c r="T50" i="10"/>
  <c r="U50" i="10"/>
  <c r="Q39" i="10"/>
  <c r="T24" i="7"/>
  <c r="U24" i="7"/>
  <c r="E8" i="9"/>
  <c r="T9" i="9"/>
  <c r="U9" i="9"/>
  <c r="U56" i="5"/>
  <c r="T56" i="5"/>
  <c r="U56" i="4"/>
  <c r="T56" i="4"/>
  <c r="U24" i="4"/>
  <c r="E39" i="2"/>
  <c r="U40" i="2"/>
  <c r="T40" i="2"/>
  <c r="Q8" i="2"/>
  <c r="Q55" i="2"/>
  <c r="Q59" i="2"/>
  <c r="T24" i="22"/>
  <c r="S8" i="26"/>
  <c r="K55" i="26"/>
  <c r="J55" i="7"/>
  <c r="R8" i="7"/>
  <c r="T56" i="29"/>
  <c r="U56" i="29"/>
  <c r="E39" i="31"/>
  <c r="U40" i="31"/>
  <c r="T40" i="31"/>
  <c r="K59" i="17"/>
  <c r="S55" i="17"/>
  <c r="Q55" i="26"/>
  <c r="Q59" i="26"/>
  <c r="E8" i="11"/>
  <c r="T9" i="11"/>
  <c r="U9" i="11"/>
  <c r="P39" i="20"/>
  <c r="P55" i="20"/>
  <c r="P59" i="20"/>
  <c r="E39" i="13"/>
  <c r="T40" i="13"/>
  <c r="U40" i="13"/>
  <c r="E39" i="7"/>
  <c r="U40" i="7"/>
  <c r="T40" i="7"/>
  <c r="T24" i="8"/>
  <c r="U24" i="8"/>
  <c r="E39" i="6"/>
  <c r="T40" i="6"/>
  <c r="U40" i="6"/>
  <c r="T50" i="9"/>
  <c r="U50" i="9"/>
  <c r="P55" i="2"/>
  <c r="P59" i="2"/>
  <c r="U56" i="27"/>
  <c r="T24" i="18"/>
  <c r="P55" i="23"/>
  <c r="P59" i="23"/>
  <c r="R8" i="32"/>
  <c r="R8" i="31"/>
  <c r="L55" i="31"/>
  <c r="L59" i="31"/>
  <c r="S8" i="27"/>
  <c r="S8" i="32"/>
  <c r="K55" i="32"/>
  <c r="T24" i="10"/>
  <c r="R55" i="21"/>
  <c r="L55" i="6"/>
  <c r="R8" i="6"/>
  <c r="L59" i="10"/>
  <c r="R55" i="10"/>
  <c r="L59" i="23"/>
  <c r="R55" i="23"/>
  <c r="R8" i="26"/>
  <c r="L55" i="26"/>
  <c r="L59" i="29"/>
  <c r="R55" i="29"/>
  <c r="J59" i="13"/>
  <c r="R55" i="13"/>
  <c r="P39" i="28"/>
  <c r="P55" i="28"/>
  <c r="P59" i="28"/>
  <c r="S55" i="24"/>
  <c r="K59" i="24"/>
  <c r="U24" i="31"/>
  <c r="T24" i="31"/>
  <c r="K59" i="29"/>
  <c r="S55" i="29"/>
  <c r="S55" i="1"/>
  <c r="K59" i="1"/>
  <c r="K59" i="4"/>
  <c r="S55" i="4"/>
  <c r="K59" i="8"/>
  <c r="S55" i="8"/>
  <c r="K59" i="12"/>
  <c r="S55" i="12"/>
  <c r="J59" i="18"/>
  <c r="E39" i="30"/>
  <c r="T40" i="30"/>
  <c r="U40" i="30"/>
  <c r="S55" i="30"/>
  <c r="K59" i="30"/>
  <c r="W55" i="1"/>
  <c r="W59" i="1"/>
  <c r="K59" i="14"/>
  <c r="S55" i="14"/>
  <c r="R55" i="31"/>
  <c r="J59" i="31"/>
  <c r="P39" i="29"/>
  <c r="Q55" i="28"/>
  <c r="Q59" i="28"/>
  <c r="U50" i="25"/>
  <c r="T50" i="25"/>
  <c r="E39" i="22"/>
  <c r="T40" i="22"/>
  <c r="P55" i="17"/>
  <c r="P59" i="17"/>
  <c r="E39" i="16"/>
  <c r="T40" i="16"/>
  <c r="T56" i="12"/>
  <c r="U56" i="12"/>
  <c r="E8" i="8"/>
  <c r="T9" i="8"/>
  <c r="P8" i="30"/>
  <c r="P55" i="30"/>
  <c r="P59" i="30"/>
  <c r="E39" i="29"/>
  <c r="T40" i="29"/>
  <c r="U40" i="29"/>
  <c r="P8" i="29"/>
  <c r="P55" i="29"/>
  <c r="P59" i="29"/>
  <c r="P55" i="27"/>
  <c r="P59" i="27"/>
  <c r="T50" i="26"/>
  <c r="U50" i="26"/>
  <c r="Q8" i="20"/>
  <c r="Q55" i="20"/>
  <c r="Q59" i="20"/>
  <c r="U24" i="29"/>
  <c r="T40" i="28"/>
  <c r="E39" i="20"/>
  <c r="T50" i="17"/>
  <c r="U50" i="17"/>
  <c r="T50" i="13"/>
  <c r="U50" i="13"/>
  <c r="U24" i="28"/>
  <c r="T56" i="26"/>
  <c r="U56" i="26"/>
  <c r="P8" i="25"/>
  <c r="P55" i="25"/>
  <c r="P59" i="25"/>
  <c r="P39" i="22"/>
  <c r="P55" i="22"/>
  <c r="P59" i="22"/>
  <c r="Q8" i="22"/>
  <c r="E8" i="21"/>
  <c r="U9" i="21"/>
  <c r="T9" i="21"/>
  <c r="Q39" i="17"/>
  <c r="P39" i="16"/>
  <c r="P55" i="16"/>
  <c r="P59" i="16"/>
  <c r="P8" i="15"/>
  <c r="P55" i="15"/>
  <c r="P59" i="15"/>
  <c r="U50" i="14"/>
  <c r="T50" i="14"/>
  <c r="E8" i="14"/>
  <c r="U9" i="14"/>
  <c r="T9" i="14"/>
  <c r="U50" i="12"/>
  <c r="T50" i="12"/>
  <c r="E39" i="9"/>
  <c r="U40" i="9"/>
  <c r="E39" i="1"/>
  <c r="U40" i="1"/>
  <c r="T40" i="1"/>
  <c r="E39" i="8"/>
  <c r="T40" i="8"/>
  <c r="U40" i="8"/>
  <c r="U56" i="6"/>
  <c r="T56" i="6"/>
  <c r="P39" i="6"/>
  <c r="T24" i="6"/>
  <c r="U24" i="6"/>
  <c r="E39" i="11"/>
  <c r="T40" i="11"/>
  <c r="U40" i="11"/>
  <c r="T56" i="8"/>
  <c r="U56" i="8"/>
  <c r="E39" i="5"/>
  <c r="U40" i="5"/>
  <c r="T40" i="5"/>
  <c r="E39" i="4"/>
  <c r="U40" i="4"/>
  <c r="T40" i="4"/>
  <c r="T56" i="2"/>
  <c r="U56" i="2"/>
  <c r="Q8" i="1"/>
  <c r="Q55" i="1"/>
  <c r="Q59" i="1"/>
  <c r="E8" i="2"/>
  <c r="T8" i="2"/>
  <c r="T9" i="2"/>
  <c r="L59" i="4"/>
  <c r="R55" i="4"/>
  <c r="L59" i="17"/>
  <c r="R55" i="17"/>
  <c r="R8" i="1"/>
  <c r="L55" i="1"/>
  <c r="K59" i="27"/>
  <c r="S55" i="27"/>
  <c r="K55" i="31"/>
  <c r="S8" i="31"/>
  <c r="K59" i="21"/>
  <c r="S55" i="21"/>
  <c r="T50" i="28"/>
  <c r="U50" i="28"/>
  <c r="E8" i="19"/>
  <c r="U9" i="19"/>
  <c r="T9" i="19"/>
  <c r="Q55" i="13"/>
  <c r="Q59" i="13"/>
  <c r="T8" i="29"/>
  <c r="E55" i="29"/>
  <c r="E39" i="15"/>
  <c r="U40" i="15"/>
  <c r="T40" i="15"/>
  <c r="T24" i="16"/>
  <c r="U24" i="16"/>
  <c r="T56" i="11"/>
  <c r="U56" i="11"/>
  <c r="U56" i="7"/>
  <c r="T56" i="7"/>
  <c r="E8" i="7"/>
  <c r="T9" i="7"/>
  <c r="U56" i="1"/>
  <c r="T56" i="1"/>
  <c r="T50" i="8"/>
  <c r="U50" i="8"/>
  <c r="U9" i="30"/>
  <c r="U50" i="27"/>
  <c r="U9" i="26"/>
  <c r="R8" i="30"/>
  <c r="L55" i="30"/>
  <c r="R8" i="16"/>
  <c r="L55" i="16"/>
  <c r="R8" i="19"/>
  <c r="L55" i="19"/>
  <c r="T24" i="3"/>
  <c r="S55" i="6"/>
  <c r="U8" i="26"/>
  <c r="U39" i="18"/>
  <c r="T56" i="19"/>
  <c r="T9" i="29"/>
  <c r="U40" i="19"/>
  <c r="R8" i="27"/>
  <c r="R8" i="3"/>
  <c r="R8" i="24"/>
  <c r="L55" i="24"/>
  <c r="P55" i="13"/>
  <c r="P59" i="13"/>
  <c r="L59" i="15"/>
  <c r="R55" i="15"/>
  <c r="R8" i="18"/>
  <c r="L55" i="18"/>
  <c r="L59" i="18"/>
  <c r="R8" i="22"/>
  <c r="L55" i="22"/>
  <c r="T24" i="5"/>
  <c r="R55" i="20"/>
  <c r="L59" i="5"/>
  <c r="R55" i="5"/>
  <c r="T8" i="28"/>
  <c r="U56" i="31"/>
  <c r="T56" i="31"/>
  <c r="W55" i="7"/>
  <c r="W59" i="7"/>
  <c r="K59" i="15"/>
  <c r="S55" i="15"/>
  <c r="K59" i="23"/>
  <c r="S55" i="23"/>
  <c r="S8" i="30"/>
  <c r="K59" i="20"/>
  <c r="S55" i="20"/>
  <c r="R55" i="27"/>
  <c r="J59" i="27"/>
  <c r="E39" i="32"/>
  <c r="U40" i="32"/>
  <c r="T40" i="32"/>
  <c r="K59" i="7"/>
  <c r="S55" i="7"/>
  <c r="Q39" i="31"/>
  <c r="Q55" i="31"/>
  <c r="Q59" i="31"/>
  <c r="E8" i="23"/>
  <c r="T8" i="23"/>
  <c r="E8" i="18"/>
  <c r="U9" i="18"/>
  <c r="T9" i="18"/>
  <c r="P8" i="14"/>
  <c r="P55" i="11"/>
  <c r="P59" i="11"/>
  <c r="Q55" i="10"/>
  <c r="Q59" i="10"/>
  <c r="E39" i="25"/>
  <c r="T40" i="25"/>
  <c r="Q55" i="24"/>
  <c r="Q59" i="24"/>
  <c r="E55" i="22"/>
  <c r="E39" i="17"/>
  <c r="Q55" i="17"/>
  <c r="Q59" i="17"/>
  <c r="U56" i="14"/>
  <c r="T56" i="14"/>
  <c r="U24" i="30"/>
  <c r="E39" i="28"/>
  <c r="E55" i="28"/>
  <c r="E39" i="26"/>
  <c r="Q55" i="23"/>
  <c r="Q59" i="23"/>
  <c r="E8" i="32"/>
  <c r="U50" i="19"/>
  <c r="T50" i="19"/>
  <c r="E39" i="19"/>
  <c r="E8" i="17"/>
  <c r="U9" i="17"/>
  <c r="T9" i="17"/>
  <c r="E8" i="16"/>
  <c r="T8" i="16"/>
  <c r="U9" i="16"/>
  <c r="T9" i="16"/>
  <c r="E8" i="15"/>
  <c r="U9" i="15"/>
  <c r="T9" i="15"/>
  <c r="E8" i="13"/>
  <c r="T8" i="13"/>
  <c r="U9" i="13"/>
  <c r="T9" i="13"/>
  <c r="E8" i="12"/>
  <c r="U9" i="12"/>
  <c r="T9" i="12"/>
  <c r="E39" i="10"/>
  <c r="T40" i="10"/>
  <c r="U40" i="10"/>
  <c r="E39" i="12"/>
  <c r="U40" i="12"/>
  <c r="T40" i="12"/>
  <c r="Q39" i="6"/>
  <c r="Q55" i="6"/>
  <c r="Q59" i="6"/>
  <c r="E8" i="5"/>
  <c r="T9" i="5"/>
  <c r="T24" i="2"/>
  <c r="T56" i="3"/>
  <c r="U56" i="3"/>
  <c r="E8" i="10"/>
  <c r="T9" i="10"/>
  <c r="U50" i="5"/>
  <c r="E8" i="4"/>
  <c r="T9" i="4"/>
  <c r="E59" i="28"/>
  <c r="T55" i="28"/>
  <c r="U55" i="28"/>
  <c r="E55" i="12"/>
  <c r="T8" i="12"/>
  <c r="U8" i="12"/>
  <c r="E55" i="17"/>
  <c r="U8" i="17"/>
  <c r="T8" i="17"/>
  <c r="E55" i="10"/>
  <c r="T8" i="10"/>
  <c r="U8" i="10"/>
  <c r="T39" i="10"/>
  <c r="U39" i="10"/>
  <c r="T39" i="19"/>
  <c r="U39" i="19"/>
  <c r="E59" i="22"/>
  <c r="T55" i="22"/>
  <c r="U39" i="32"/>
  <c r="T39" i="32"/>
  <c r="E55" i="4"/>
  <c r="T8" i="4"/>
  <c r="U8" i="4"/>
  <c r="E55" i="5"/>
  <c r="U8" i="5"/>
  <c r="T8" i="5"/>
  <c r="U39" i="12"/>
  <c r="T39" i="12"/>
  <c r="E55" i="15"/>
  <c r="U8" i="15"/>
  <c r="T8" i="15"/>
  <c r="U39" i="26"/>
  <c r="T39" i="26"/>
  <c r="E55" i="18"/>
  <c r="U8" i="18"/>
  <c r="T8" i="18"/>
  <c r="T39" i="15"/>
  <c r="U39" i="15"/>
  <c r="S55" i="31"/>
  <c r="K59" i="31"/>
  <c r="U39" i="4"/>
  <c r="T39" i="4"/>
  <c r="U39" i="11"/>
  <c r="T39" i="11"/>
  <c r="T39" i="8"/>
  <c r="U39" i="8"/>
  <c r="S55" i="26"/>
  <c r="K59" i="26"/>
  <c r="U8" i="1"/>
  <c r="E55" i="1"/>
  <c r="T8" i="1"/>
  <c r="T39" i="14"/>
  <c r="U39" i="14"/>
  <c r="T8" i="24"/>
  <c r="E55" i="24"/>
  <c r="U8" i="24"/>
  <c r="T8" i="27"/>
  <c r="E55" i="27"/>
  <c r="U8" i="27"/>
  <c r="E55" i="31"/>
  <c r="U8" i="31"/>
  <c r="T8" i="31"/>
  <c r="L59" i="14"/>
  <c r="R55" i="14"/>
  <c r="U39" i="21"/>
  <c r="T39" i="21"/>
  <c r="L59" i="12"/>
  <c r="R55" i="12"/>
  <c r="U39" i="28"/>
  <c r="T39" i="28"/>
  <c r="T8" i="14"/>
  <c r="P55" i="14"/>
  <c r="P59" i="14"/>
  <c r="E55" i="23"/>
  <c r="U8" i="23"/>
  <c r="L59" i="19"/>
  <c r="R55" i="19"/>
  <c r="L59" i="30"/>
  <c r="R55" i="30"/>
  <c r="E59" i="29"/>
  <c r="T55" i="29"/>
  <c r="U55" i="29"/>
  <c r="U39" i="9"/>
  <c r="T39" i="9"/>
  <c r="T39" i="20"/>
  <c r="U39" i="20"/>
  <c r="U39" i="22"/>
  <c r="T39" i="22"/>
  <c r="U39" i="30"/>
  <c r="T39" i="30"/>
  <c r="S55" i="32"/>
  <c r="K59" i="32"/>
  <c r="T39" i="6"/>
  <c r="U39" i="6"/>
  <c r="U39" i="13"/>
  <c r="T39" i="13"/>
  <c r="E55" i="11"/>
  <c r="U8" i="11"/>
  <c r="T8" i="11"/>
  <c r="P55" i="6"/>
  <c r="P59" i="6"/>
  <c r="E55" i="6"/>
  <c r="T8" i="6"/>
  <c r="U8" i="6"/>
  <c r="E55" i="20"/>
  <c r="U8" i="20"/>
  <c r="T8" i="20"/>
  <c r="E55" i="26"/>
  <c r="L59" i="11"/>
  <c r="R55" i="11"/>
  <c r="E55" i="32"/>
  <c r="U8" i="32"/>
  <c r="T8" i="32"/>
  <c r="T39" i="17"/>
  <c r="U39" i="17"/>
  <c r="U39" i="25"/>
  <c r="T39" i="25"/>
  <c r="L59" i="22"/>
  <c r="R55" i="22"/>
  <c r="L59" i="24"/>
  <c r="R55" i="24"/>
  <c r="E55" i="19"/>
  <c r="U8" i="19"/>
  <c r="T8" i="19"/>
  <c r="E55" i="2"/>
  <c r="U8" i="2"/>
  <c r="E55" i="14"/>
  <c r="U8" i="14"/>
  <c r="E55" i="21"/>
  <c r="T8" i="21"/>
  <c r="U8" i="21"/>
  <c r="E55" i="8"/>
  <c r="T8" i="8"/>
  <c r="U8" i="8"/>
  <c r="T39" i="16"/>
  <c r="U39" i="16"/>
  <c r="E55" i="25"/>
  <c r="R55" i="18"/>
  <c r="L59" i="6"/>
  <c r="R55" i="6"/>
  <c r="T39" i="7"/>
  <c r="U39" i="7"/>
  <c r="U39" i="2"/>
  <c r="T39" i="2"/>
  <c r="E55" i="9"/>
  <c r="U8" i="9"/>
  <c r="T8" i="9"/>
  <c r="U39" i="27"/>
  <c r="T39" i="27"/>
  <c r="T39" i="24"/>
  <c r="U39" i="24"/>
  <c r="U39" i="3"/>
  <c r="T39" i="3"/>
  <c r="L59" i="8"/>
  <c r="R55" i="8"/>
  <c r="U8" i="29"/>
  <c r="E55" i="13"/>
  <c r="U8" i="13"/>
  <c r="E55" i="16"/>
  <c r="U8" i="16"/>
  <c r="L59" i="16"/>
  <c r="R55" i="16"/>
  <c r="E55" i="7"/>
  <c r="T8" i="7"/>
  <c r="U8" i="7"/>
  <c r="L59" i="1"/>
  <c r="R55" i="1"/>
  <c r="U39" i="5"/>
  <c r="T39" i="5"/>
  <c r="U39" i="1"/>
  <c r="T39" i="1"/>
  <c r="Q55" i="22"/>
  <c r="Q59" i="22"/>
  <c r="U8" i="22"/>
  <c r="T39" i="29"/>
  <c r="U39" i="29"/>
  <c r="T8" i="25"/>
  <c r="L59" i="26"/>
  <c r="R55" i="26"/>
  <c r="U39" i="31"/>
  <c r="T39" i="31"/>
  <c r="J59" i="7"/>
  <c r="R55" i="7"/>
  <c r="E55" i="3"/>
  <c r="U8" i="3"/>
  <c r="T8" i="3"/>
  <c r="T39" i="23"/>
  <c r="U39" i="23"/>
  <c r="U8" i="30"/>
  <c r="E55" i="30"/>
  <c r="T8" i="30"/>
  <c r="K59" i="28"/>
  <c r="S55" i="28"/>
  <c r="E59" i="3"/>
  <c r="T55" i="3"/>
  <c r="U55" i="3"/>
  <c r="E59" i="14"/>
  <c r="T55" i="14"/>
  <c r="U55" i="14"/>
  <c r="E59" i="30"/>
  <c r="T55" i="30"/>
  <c r="U55" i="30"/>
  <c r="E59" i="13"/>
  <c r="T55" i="13"/>
  <c r="U55" i="13"/>
  <c r="E59" i="9"/>
  <c r="T55" i="9"/>
  <c r="U55" i="9"/>
  <c r="E59" i="25"/>
  <c r="T55" i="25"/>
  <c r="U55" i="25"/>
  <c r="E59" i="21"/>
  <c r="U55" i="21"/>
  <c r="T55" i="21"/>
  <c r="E59" i="2"/>
  <c r="U55" i="2"/>
  <c r="T55" i="2"/>
  <c r="E59" i="20"/>
  <c r="T55" i="20"/>
  <c r="U55" i="20"/>
  <c r="E59" i="24"/>
  <c r="U55" i="24"/>
  <c r="T55" i="24"/>
  <c r="E59" i="12"/>
  <c r="U55" i="12"/>
  <c r="T55" i="12"/>
  <c r="E59" i="8"/>
  <c r="T55" i="8"/>
  <c r="U55" i="8"/>
  <c r="E59" i="26"/>
  <c r="U55" i="26"/>
  <c r="T55" i="26"/>
  <c r="E59" i="27"/>
  <c r="U55" i="27"/>
  <c r="T55" i="27"/>
  <c r="E59" i="1"/>
  <c r="T55" i="1"/>
  <c r="U55" i="1"/>
  <c r="E59" i="18"/>
  <c r="T55" i="18"/>
  <c r="U55" i="18"/>
  <c r="E59" i="17"/>
  <c r="T55" i="17"/>
  <c r="U55" i="17"/>
  <c r="E59" i="32"/>
  <c r="T55" i="32"/>
  <c r="U55" i="32"/>
  <c r="E59" i="23"/>
  <c r="T55" i="23"/>
  <c r="U55" i="23"/>
  <c r="E59" i="15"/>
  <c r="T55" i="15"/>
  <c r="U55" i="15"/>
  <c r="E59" i="4"/>
  <c r="U55" i="4"/>
  <c r="T55" i="4"/>
  <c r="U55" i="22"/>
  <c r="E59" i="10"/>
  <c r="T55" i="10"/>
  <c r="U55" i="10"/>
  <c r="E59" i="7"/>
  <c r="U55" i="7"/>
  <c r="T55" i="7"/>
  <c r="E59" i="16"/>
  <c r="T55" i="16"/>
  <c r="U55" i="16"/>
  <c r="E59" i="19"/>
  <c r="T55" i="19"/>
  <c r="U55" i="19"/>
  <c r="E59" i="6"/>
  <c r="U55" i="6"/>
  <c r="T55" i="6"/>
  <c r="E59" i="11"/>
  <c r="T55" i="11"/>
  <c r="U55" i="11"/>
  <c r="E59" i="31"/>
  <c r="U55" i="31"/>
  <c r="T55" i="31"/>
  <c r="E59" i="5"/>
  <c r="U55" i="5"/>
  <c r="T55" i="5"/>
</calcChain>
</file>

<file path=xl/sharedStrings.xml><?xml version="1.0" encoding="utf-8"?>
<sst xmlns="http://schemas.openxmlformats.org/spreadsheetml/2006/main" count="3040" uniqueCount="121">
  <si>
    <t>3rd Quarter Ended 31 March 2018</t>
  </si>
  <si>
    <t>CONDITIONAL GRANTS TRANSFERRED FROM NATIONAL DEPARTMENTS AND ACTUAL PAYMENTS MADE BY MUNICIPALITIES: PRELIMINARY RESULTS</t>
  </si>
  <si>
    <t>Summary</t>
  </si>
  <si>
    <t>Year to date</t>
  </si>
  <si>
    <t>First Quarter</t>
  </si>
  <si>
    <t>Second Quarter</t>
  </si>
  <si>
    <t>Third Quarter</t>
  </si>
  <si>
    <t>Fourth Quarter</t>
  </si>
  <si>
    <t>YTD Expenditure</t>
  </si>
  <si>
    <t>% Changes from 2nd to 3rd Q</t>
  </si>
  <si>
    <t>% Changes for the 3rd Q</t>
  </si>
  <si>
    <t>Approved Roll Over</t>
  </si>
  <si>
    <t>R thousands</t>
  </si>
  <si>
    <t>Division of revenue Act No. 5 of 2012</t>
  </si>
  <si>
    <t>Adjustment (Mid year)</t>
  </si>
  <si>
    <t>Other Adjustments</t>
  </si>
  <si>
    <t>Total Available 2017/18</t>
  </si>
  <si>
    <t>Approved payment schedule</t>
  </si>
  <si>
    <t>Transferred to municipalities for direct grants</t>
  </si>
  <si>
    <t>Actual expenditure National Department by 30 September 2017</t>
  </si>
  <si>
    <t>Actual expenditure by municipalities by 30 September 2017</t>
  </si>
  <si>
    <t>Actual expenditure National Department by 31 December 2017</t>
  </si>
  <si>
    <t>Actual expenditure by municipalities by 31 December 2017</t>
  </si>
  <si>
    <t>Actual expenditure National Department by 31 March 2018</t>
  </si>
  <si>
    <t>Actual expenditure by municipalities by 31 March 2018</t>
  </si>
  <si>
    <t>Actual expenditure National Department by 30 June 2018</t>
  </si>
  <si>
    <t>Actual expenditure by municipalities by 30 June 2018</t>
  </si>
  <si>
    <t>Actual expenditure National Department</t>
  </si>
  <si>
    <t>Actual expenditure by municipalities</t>
  </si>
  <si>
    <t>Exp as % of Allocation National Department</t>
  </si>
  <si>
    <t>Exp as % of Allocation by municipalities</t>
  </si>
  <si>
    <t>YTD expenditure by municipalities</t>
  </si>
  <si>
    <t>Direct Transfers</t>
  </si>
  <si>
    <t>Infrastructure</t>
  </si>
  <si>
    <t>Municipal Infrastructure Grant</t>
  </si>
  <si>
    <t>Public Transport Infrastructure Grant</t>
  </si>
  <si>
    <t>Public Transport Network Grant</t>
  </si>
  <si>
    <t>Integrated National Electrification Programme (Municipal) Grant</t>
  </si>
  <si>
    <t>Neighbourhood Development Partnership Grant (Capital Grant)</t>
  </si>
  <si>
    <t>2010 FIFA World Cup Stadiums Development Grant</t>
  </si>
  <si>
    <t>Rural Road Assets Management Systems Grant</t>
  </si>
  <si>
    <t>Municipal Drought Relief Grant</t>
  </si>
  <si>
    <t>Municipal Water Infrastructure Grant</t>
  </si>
  <si>
    <t>Rural Household Infrastructure Grant</t>
  </si>
  <si>
    <t>Municipal Disaster Recovery Grant</t>
  </si>
  <si>
    <t>Integrated City Development Grant</t>
  </si>
  <si>
    <t>Regional Bulk Infrastructure Grant (Schedule 5B)</t>
  </si>
  <si>
    <t>Water Services Infrastructure Grant (Schedule 5B)</t>
  </si>
  <si>
    <t>Capacity and Others</t>
  </si>
  <si>
    <t>2010 FIFA World Cup Host City Operating Grant</t>
  </si>
  <si>
    <t>Restructuring Grant</t>
  </si>
  <si>
    <t>Local Government Financial Management Grant</t>
  </si>
  <si>
    <t>Municipal Systems Improvement Grant</t>
  </si>
  <si>
    <t>Expanded Public Works Programme Integrated Grant (Municipality)</t>
  </si>
  <si>
    <t>Infrastructure Skills Development Grant</t>
  </si>
  <si>
    <t>Water Services Operating Subsidy Grant</t>
  </si>
  <si>
    <t>Energy Efficiency and Demand Side Management</t>
  </si>
  <si>
    <t>Municipal Disaster Grant</t>
  </si>
  <si>
    <t>2013 Africa Cup of Nations Host City Operating Grant</t>
  </si>
  <si>
    <t>2014 African Nations Championship Host City Operating Grant</t>
  </si>
  <si>
    <t>Public Transport Network Operations Grant</t>
  </si>
  <si>
    <t>Municipal Human Settlements Capacity Grant</t>
  </si>
  <si>
    <t>Municipal Demarcation Transition Grant (Schedule 5B)</t>
  </si>
  <si>
    <t>Indirect Transfers</t>
  </si>
  <si>
    <t>Regional Bulk Infrastructure Grant</t>
  </si>
  <si>
    <t>Integrated National Electrification Programme (Eskom) Grant</t>
  </si>
  <si>
    <t>Neighbourhood Development Partnership Grant (Technical Assistance)</t>
  </si>
  <si>
    <t>Backlogs in Water and Sanitation at Clinics and Schools</t>
  </si>
  <si>
    <t>Backlogs in the Electrification of Clinics and Schools</t>
  </si>
  <si>
    <t>Rural Household Infrastructure Grant (Indirect)</t>
  </si>
  <si>
    <t>Municipal Water Infrastructure Grant (Indirect)</t>
  </si>
  <si>
    <t>Bucket Eradication Programme Grant</t>
  </si>
  <si>
    <t>Water Services Infrastructure Grant (Schedule 6B)</t>
  </si>
  <si>
    <t>Energy Efficiency and Demand Side Management (Eskom)</t>
  </si>
  <si>
    <t>Water Services Operating Subsidy Grant (Indirect)</t>
  </si>
  <si>
    <t>Municipal Systems Improvement Grant (Schedule 6B)</t>
  </si>
  <si>
    <t>Municipal Demarcation Transition Grant (Schedule 6B)</t>
  </si>
  <si>
    <t>Total</t>
  </si>
  <si>
    <t>Grants excluded from the publication</t>
  </si>
  <si>
    <t>Urban Settlement Development Grant</t>
  </si>
  <si>
    <t>Finance Mangement Grant: Technical Programme</t>
  </si>
  <si>
    <t>Northern Cape: Joe Morolong(NC451)</t>
  </si>
  <si>
    <t>Northern Cape: Ga-Segonyana(NC452)</t>
  </si>
  <si>
    <t>Northern Cape: Gamagara(NC453)</t>
  </si>
  <si>
    <t>Northern Cape: John Taolo Gaetsewe(DC45)</t>
  </si>
  <si>
    <t>Northern Cape: Richtersveld(NC061)</t>
  </si>
  <si>
    <t>Northern Cape: Nama Khoi(NC062)</t>
  </si>
  <si>
    <t>Northern Cape: Kamiesberg(NC064)</t>
  </si>
  <si>
    <t>Northern Cape: Hantam(NC065)</t>
  </si>
  <si>
    <t>Northern Cape: Karoo Hoogland(NC066)</t>
  </si>
  <si>
    <t>Northern Cape: Khai-Ma(NC067)</t>
  </si>
  <si>
    <t>Northern Cape: Namakwa(DC6)</t>
  </si>
  <si>
    <t>Northern Cape: Ubuntu(NC071)</t>
  </si>
  <si>
    <t>Northern Cape: Umsobomvu(NC072)</t>
  </si>
  <si>
    <t>Northern Cape: Emthanjeni(NC073)</t>
  </si>
  <si>
    <t>Northern Cape: Kareeberg(NC074)</t>
  </si>
  <si>
    <t>Northern Cape: Renosterberg(NC075)</t>
  </si>
  <si>
    <t>Northern Cape: Thembelihle(NC076)</t>
  </si>
  <si>
    <t>Northern Cape: Siyathemba(NC077)</t>
  </si>
  <si>
    <t>Northern Cape: Siyancuma(NC078)</t>
  </si>
  <si>
    <t>Northern Cape: Pixley Ka Seme (Nc)(DC7)</t>
  </si>
  <si>
    <t>Northern Cape: !Kai! Garib(NC082)</t>
  </si>
  <si>
    <t>Northern Cape: !Kheis(NC084)</t>
  </si>
  <si>
    <t>Northern Cape: Tsantsabane(NC085)</t>
  </si>
  <si>
    <t>Northern Cape: Kgatelopele(NC086)</t>
  </si>
  <si>
    <t>Northern Cape: Dawid Kruiper(NC087)</t>
  </si>
  <si>
    <t>Northern Cape: Z F Mgcawu(DC8)</t>
  </si>
  <si>
    <t>Northern Cape: Sol Plaatje(NC091)</t>
  </si>
  <si>
    <t>Northern Cape: Dikgatlong(NC092)</t>
  </si>
  <si>
    <t>Northern Cape: Magareng(NC093)</t>
  </si>
  <si>
    <t>Northern Cape: Phokwane(NC094)</t>
  </si>
  <si>
    <t>Northern Cape: Frances Baard(DC9)</t>
  </si>
  <si>
    <t>Unallocated funds e.g DBSA, ESKOM, and Neighbourhood Development Grant.</t>
  </si>
  <si>
    <t>Row 45 grants have been excluded from the publication as they were either, unallocated , schedule 4 or omitted in error</t>
  </si>
  <si>
    <t>Spending of these grants is done at National department level and therefore no reporting is required from municipalities.</t>
  </si>
  <si>
    <t>Sources: DoRA Monthly reports by the national transferring officer and Municipal sign-offs and electronic verification.</t>
  </si>
  <si>
    <t>All the figures are unaudited.</t>
  </si>
  <si>
    <t>In future provincial Treasuries will be required to provide the National Treasury with a payment schedule</t>
  </si>
  <si>
    <t xml:space="preserve"> in the same format as the provincial payment schedule that correspond with the amount in Budget Statement 1 and 2.</t>
  </si>
  <si>
    <t>Municpal Manager:</t>
  </si>
  <si>
    <t>Chief Financial Officer: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</si>
</sst>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#,"/>
    <numFmt numFmtId="165" formatCode="_(* #,##0_);_(* \(#,##0\);_(* &quot;- &quot;?_);_(@_)"/>
    <numFmt numFmtId="166" formatCode="0.0\%;\(0.0\%\);_(* &quot;-&quot;_)"/>
    <numFmt numFmtId="167" formatCode="_(* #,##0,_);_(* \(#,##0,\);_(* &quot;- &quot;?_);_(@_)"/>
  </numFmts>
  <fonts count="31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8"/>
      <color indexed="8"/>
      <name val="Arial"/>
      <family val="2"/>
    </font>
    <font>
      <b/>
      <sz val="14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10"/>
      <color indexed="8"/>
      <name val="Arial Narrow"/>
    </font>
    <font>
      <sz val="10"/>
      <color indexed="8"/>
      <name val="ARIAL NARROW"/>
    </font>
    <font>
      <sz val="10"/>
      <color indexed="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rgb="FF0000FF"/>
      <name val="Arial"/>
    </font>
    <font>
      <u/>
      <sz val="10"/>
      <color rgb="FF800080"/>
      <name val="Arial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18" fillId="4" borderId="0" applyNumberFormat="0" applyBorder="0" applyAlignment="0" applyProtection="0"/>
    <xf numFmtId="0" fontId="22" fillId="7" borderId="29" applyNumberFormat="0" applyAlignment="0" applyProtection="0"/>
    <xf numFmtId="0" fontId="24" fillId="8" borderId="32" applyNumberFormat="0" applyAlignment="0" applyProtection="0"/>
    <xf numFmtId="0" fontId="2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4" fillId="0" borderId="26" applyNumberFormat="0" applyFill="0" applyAlignment="0" applyProtection="0"/>
    <xf numFmtId="0" fontId="15" fillId="0" borderId="27" applyNumberFormat="0" applyFill="0" applyAlignment="0" applyProtection="0"/>
    <xf numFmtId="0" fontId="16" fillId="0" borderId="28" applyNumberFormat="0" applyFill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0" fillId="6" borderId="29" applyNumberFormat="0" applyAlignment="0" applyProtection="0"/>
    <xf numFmtId="0" fontId="23" fillId="0" borderId="31" applyNumberFormat="0" applyFill="0" applyAlignment="0" applyProtection="0"/>
    <xf numFmtId="0" fontId="19" fillId="5" borderId="0" applyNumberFormat="0" applyBorder="0" applyAlignment="0" applyProtection="0"/>
    <xf numFmtId="0" fontId="12" fillId="9" borderId="33" applyNumberFormat="0" applyFont="0" applyAlignment="0" applyProtection="0"/>
    <xf numFmtId="0" fontId="21" fillId="7" borderId="30" applyNumberFormat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34" applyNumberFormat="0" applyFill="0" applyAlignment="0" applyProtection="0"/>
    <xf numFmtId="0" fontId="25" fillId="0" borderId="0" applyNumberFormat="0" applyFill="0" applyBorder="0" applyAlignment="0" applyProtection="0"/>
  </cellStyleXfs>
  <cellXfs count="65">
    <xf numFmtId="0" fontId="0" fillId="0" borderId="0" xfId="0" applyFont="1"/>
    <xf numFmtId="0" fontId="1" fillId="2" borderId="1" xfId="0" applyNumberFormat="1" applyFont="1" applyFill="1" applyBorder="1" applyAlignment="1" applyProtection="1">
      <alignment horizontal="left" indent="1"/>
    </xf>
    <xf numFmtId="164" fontId="1" fillId="2" borderId="2" xfId="0" applyNumberFormat="1" applyFont="1" applyFill="1" applyBorder="1" applyAlignment="1" applyProtection="1">
      <alignment horizontal="right"/>
    </xf>
    <xf numFmtId="164" fontId="1" fillId="2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164" fontId="1" fillId="0" borderId="0" xfId="0" applyNumberFormat="1" applyFont="1" applyFill="1" applyBorder="1" applyProtection="1"/>
    <xf numFmtId="10" fontId="1" fillId="0" borderId="0" xfId="41" applyNumberFormat="1" applyFont="1" applyFill="1" applyBorder="1" applyAlignment="1" applyProtection="1">
      <alignment horizontal="right"/>
    </xf>
    <xf numFmtId="0" fontId="2" fillId="0" borderId="0" xfId="0" applyFont="1"/>
    <xf numFmtId="0" fontId="0" fillId="0" borderId="0" xfId="0"/>
    <xf numFmtId="165" fontId="3" fillId="0" borderId="0" xfId="0" applyNumberFormat="1" applyFont="1" applyFill="1" applyBorder="1" applyProtection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/>
    <xf numFmtId="166" fontId="8" fillId="0" borderId="13" xfId="0" applyNumberFormat="1" applyFont="1" applyBorder="1" applyAlignment="1"/>
    <xf numFmtId="166" fontId="8" fillId="0" borderId="14" xfId="0" applyNumberFormat="1" applyFont="1" applyBorder="1" applyAlignment="1"/>
    <xf numFmtId="166" fontId="8" fillId="0" borderId="14" xfId="0" applyNumberFormat="1" applyFont="1" applyBorder="1" applyAlignment="1">
      <alignment shrinkToFit="1"/>
    </xf>
    <xf numFmtId="0" fontId="8" fillId="0" borderId="15" xfId="0" applyFont="1" applyBorder="1"/>
    <xf numFmtId="166" fontId="8" fillId="0" borderId="16" xfId="0" applyNumberFormat="1" applyFont="1" applyBorder="1" applyAlignment="1"/>
    <xf numFmtId="166" fontId="8" fillId="0" borderId="17" xfId="0" applyNumberFormat="1" applyFont="1" applyBorder="1" applyAlignment="1"/>
    <xf numFmtId="166" fontId="8" fillId="0" borderId="17" xfId="0" applyNumberFormat="1" applyFont="1" applyBorder="1" applyAlignment="1">
      <alignment shrinkToFit="1"/>
    </xf>
    <xf numFmtId="0" fontId="9" fillId="0" borderId="12" xfId="0" applyFont="1" applyBorder="1" applyAlignment="1">
      <alignment wrapText="1"/>
    </xf>
    <xf numFmtId="166" fontId="9" fillId="0" borderId="13" xfId="0" applyNumberFormat="1" applyFont="1" applyBorder="1" applyAlignment="1">
      <alignment wrapText="1"/>
    </xf>
    <xf numFmtId="166" fontId="9" fillId="0" borderId="14" xfId="0" applyNumberFormat="1" applyFont="1" applyBorder="1" applyAlignment="1">
      <alignment wrapText="1"/>
    </xf>
    <xf numFmtId="166" fontId="9" fillId="0" borderId="14" xfId="0" applyNumberFormat="1" applyFont="1" applyBorder="1" applyAlignment="1">
      <alignment shrinkToFit="1"/>
    </xf>
    <xf numFmtId="0" fontId="10" fillId="0" borderId="12" xfId="0" applyFont="1" applyBorder="1" applyAlignment="1">
      <alignment wrapText="1"/>
    </xf>
    <xf numFmtId="166" fontId="10" fillId="0" borderId="13" xfId="0" applyNumberFormat="1" applyFont="1" applyBorder="1" applyAlignment="1">
      <alignment wrapText="1"/>
    </xf>
    <xf numFmtId="166" fontId="10" fillId="0" borderId="14" xfId="0" applyNumberFormat="1" applyFont="1" applyBorder="1" applyAlignment="1">
      <alignment wrapText="1"/>
    </xf>
    <xf numFmtId="166" fontId="10" fillId="0" borderId="14" xfId="0" applyNumberFormat="1" applyFont="1" applyBorder="1" applyAlignment="1">
      <alignment shrinkToFit="1"/>
    </xf>
    <xf numFmtId="0" fontId="11" fillId="0" borderId="0" xfId="0" applyFont="1"/>
    <xf numFmtId="0" fontId="8" fillId="0" borderId="18" xfId="0" applyFont="1" applyBorder="1"/>
    <xf numFmtId="166" fontId="8" fillId="0" borderId="19" xfId="0" applyNumberFormat="1" applyFont="1" applyBorder="1" applyAlignment="1"/>
    <xf numFmtId="166" fontId="8" fillId="0" borderId="20" xfId="0" applyNumberFormat="1" applyFont="1" applyBorder="1" applyAlignment="1"/>
    <xf numFmtId="166" fontId="8" fillId="0" borderId="20" xfId="0" applyNumberFormat="1" applyFont="1" applyBorder="1" applyAlignment="1">
      <alignment shrinkToFit="1"/>
    </xf>
    <xf numFmtId="0" fontId="0" fillId="0" borderId="21" xfId="0" applyBorder="1"/>
    <xf numFmtId="167" fontId="8" fillId="0" borderId="22" xfId="0" applyNumberFormat="1" applyFont="1" applyBorder="1" applyAlignment="1"/>
    <xf numFmtId="167" fontId="8" fillId="0" borderId="13" xfId="0" applyNumberFormat="1" applyFont="1" applyBorder="1" applyAlignment="1"/>
    <xf numFmtId="167" fontId="8" fillId="0" borderId="14" xfId="0" applyNumberFormat="1" applyFont="1" applyBorder="1" applyAlignment="1"/>
    <xf numFmtId="167" fontId="8" fillId="0" borderId="23" xfId="0" applyNumberFormat="1" applyFont="1" applyBorder="1" applyAlignment="1"/>
    <xf numFmtId="167" fontId="8" fillId="0" borderId="16" xfId="0" applyNumberFormat="1" applyFont="1" applyBorder="1" applyAlignment="1"/>
    <xf numFmtId="167" fontId="8" fillId="0" borderId="17" xfId="0" applyNumberFormat="1" applyFont="1" applyBorder="1" applyAlignment="1"/>
    <xf numFmtId="167" fontId="9" fillId="0" borderId="22" xfId="0" applyNumberFormat="1" applyFont="1" applyBorder="1" applyAlignment="1">
      <alignment wrapText="1"/>
    </xf>
    <xf numFmtId="167" fontId="9" fillId="0" borderId="13" xfId="0" applyNumberFormat="1" applyFont="1" applyBorder="1" applyAlignment="1">
      <alignment wrapText="1"/>
    </xf>
    <xf numFmtId="167" fontId="9" fillId="0" borderId="14" xfId="0" applyNumberFormat="1" applyFont="1" applyBorder="1" applyAlignment="1">
      <alignment wrapText="1"/>
    </xf>
    <xf numFmtId="167" fontId="10" fillId="0" borderId="22" xfId="0" applyNumberFormat="1" applyFont="1" applyBorder="1" applyAlignment="1">
      <alignment wrapText="1"/>
    </xf>
    <xf numFmtId="167" fontId="10" fillId="0" borderId="13" xfId="0" applyNumberFormat="1" applyFont="1" applyBorder="1" applyAlignment="1">
      <alignment wrapText="1"/>
    </xf>
    <xf numFmtId="167" fontId="10" fillId="0" borderId="14" xfId="0" applyNumberFormat="1" applyFont="1" applyBorder="1" applyAlignment="1">
      <alignment wrapText="1"/>
    </xf>
    <xf numFmtId="167" fontId="8" fillId="0" borderId="24" xfId="0" applyNumberFormat="1" applyFont="1" applyBorder="1" applyAlignment="1"/>
    <xf numFmtId="167" fontId="8" fillId="0" borderId="19" xfId="0" applyNumberFormat="1" applyFont="1" applyBorder="1" applyAlignment="1"/>
    <xf numFmtId="167" fontId="8" fillId="0" borderId="20" xfId="0" applyNumberFormat="1" applyFont="1" applyBorder="1" applyAlignment="1"/>
    <xf numFmtId="167" fontId="1" fillId="2" borderId="1" xfId="0" applyNumberFormat="1" applyFont="1" applyFill="1" applyBorder="1" applyAlignment="1" applyProtection="1">
      <alignment horizontal="right"/>
    </xf>
    <xf numFmtId="167" fontId="1" fillId="2" borderId="2" xfId="0" applyNumberFormat="1" applyFont="1" applyFill="1" applyBorder="1" applyAlignment="1" applyProtection="1">
      <alignment horizontal="right"/>
    </xf>
    <xf numFmtId="167" fontId="1" fillId="2" borderId="3" xfId="0" applyNumberFormat="1" applyFont="1" applyFill="1" applyBorder="1" applyAlignment="1" applyProtection="1">
      <alignment horizontal="right"/>
    </xf>
    <xf numFmtId="167" fontId="1" fillId="2" borderId="25" xfId="0" applyNumberFormat="1" applyFont="1" applyFill="1" applyBorder="1" applyAlignment="1" applyProtection="1">
      <alignment horizontal="right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1123567000</v>
      </c>
      <c r="C8" s="41">
        <f t="shared" si="0"/>
        <v>0</v>
      </c>
      <c r="D8" s="41">
        <f t="shared" si="0"/>
        <v>0</v>
      </c>
      <c r="E8" s="41">
        <f t="shared" si="0"/>
        <v>1123567000</v>
      </c>
      <c r="F8" s="42">
        <f t="shared" si="0"/>
        <v>1123567000</v>
      </c>
      <c r="G8" s="43">
        <f t="shared" si="0"/>
        <v>724042000</v>
      </c>
      <c r="H8" s="42">
        <f t="shared" si="0"/>
        <v>116603100</v>
      </c>
      <c r="I8" s="43">
        <f t="shared" si="0"/>
        <v>201134085</v>
      </c>
      <c r="J8" s="42">
        <f t="shared" si="0"/>
        <v>237651000</v>
      </c>
      <c r="K8" s="43">
        <f t="shared" si="0"/>
        <v>266677435</v>
      </c>
      <c r="L8" s="42">
        <f t="shared" si="0"/>
        <v>0</v>
      </c>
      <c r="M8" s="43">
        <f t="shared" si="0"/>
        <v>213294744</v>
      </c>
      <c r="N8" s="42">
        <f t="shared" si="0"/>
        <v>0</v>
      </c>
      <c r="O8" s="43">
        <f t="shared" si="0"/>
        <v>0</v>
      </c>
      <c r="P8" s="42">
        <f t="shared" si="0"/>
        <v>354254100</v>
      </c>
      <c r="Q8" s="43">
        <f t="shared" si="0"/>
        <v>681106264</v>
      </c>
      <c r="R8" s="20">
        <f>IF($J8    =0,0,(($L8    -$J8    )/$J8    )*100)</f>
        <v>-100</v>
      </c>
      <c r="S8" s="21">
        <f>IF($K8    =0,0,(($M8    -$K8    )/$K8    )*100)</f>
        <v>-20.017700785220168</v>
      </c>
      <c r="T8" s="20">
        <f>IF($E8    =0,0,($P8    /$E8    )*100)</f>
        <v>31.529414801253509</v>
      </c>
      <c r="U8" s="22">
        <f>IF($E8    =0,0,($Q8    /$E8    )*100)</f>
        <v>60.619995425283932</v>
      </c>
      <c r="V8" s="42">
        <f>+V9+V24</f>
        <v>45038000</v>
      </c>
      <c r="W8" s="43">
        <f>+W9+W24</f>
        <v>10696945</v>
      </c>
    </row>
    <row r="9" spans="1:23" x14ac:dyDescent="0.2">
      <c r="A9" s="23" t="s">
        <v>33</v>
      </c>
      <c r="B9" s="44">
        <f t="shared" ref="B9:Q9" si="1">SUM(B10:B23)</f>
        <v>1006209000</v>
      </c>
      <c r="C9" s="44">
        <f t="shared" si="1"/>
        <v>0</v>
      </c>
      <c r="D9" s="44">
        <f t="shared" si="1"/>
        <v>0</v>
      </c>
      <c r="E9" s="44">
        <f t="shared" si="1"/>
        <v>1006209000</v>
      </c>
      <c r="F9" s="45">
        <f t="shared" si="1"/>
        <v>1006209000</v>
      </c>
      <c r="G9" s="46">
        <f t="shared" si="1"/>
        <v>636535000</v>
      </c>
      <c r="H9" s="45">
        <f t="shared" si="1"/>
        <v>97700100</v>
      </c>
      <c r="I9" s="46">
        <f t="shared" si="1"/>
        <v>174992685</v>
      </c>
      <c r="J9" s="45">
        <f t="shared" si="1"/>
        <v>210543000</v>
      </c>
      <c r="K9" s="46">
        <f t="shared" si="1"/>
        <v>238081250</v>
      </c>
      <c r="L9" s="45">
        <f t="shared" si="1"/>
        <v>0</v>
      </c>
      <c r="M9" s="46">
        <f t="shared" si="1"/>
        <v>188131401</v>
      </c>
      <c r="N9" s="45">
        <f t="shared" si="1"/>
        <v>0</v>
      </c>
      <c r="O9" s="46">
        <f t="shared" si="1"/>
        <v>0</v>
      </c>
      <c r="P9" s="45">
        <f t="shared" si="1"/>
        <v>308243100</v>
      </c>
      <c r="Q9" s="46">
        <f t="shared" si="1"/>
        <v>601205336</v>
      </c>
      <c r="R9" s="24">
        <f>IF($J9    =0,0,(($L9    -$J9    )/$J9    )*100)</f>
        <v>-100</v>
      </c>
      <c r="S9" s="25">
        <f>IF($K9    =0,0,(($M9    -$K9    )/$K9    )*100)</f>
        <v>-20.980169164938438</v>
      </c>
      <c r="T9" s="24">
        <f>IF($E9    =0,0,($P9    /$E9    )*100)</f>
        <v>30.634102855371005</v>
      </c>
      <c r="U9" s="26">
        <f>IF($E9    =0,0,($Q9    /$E9    )*100)</f>
        <v>59.74954865241714</v>
      </c>
      <c r="V9" s="45">
        <f>SUM(V10:V23)</f>
        <v>30236000</v>
      </c>
      <c r="W9" s="46">
        <f>SUM(W10:W23)</f>
        <v>9040648</v>
      </c>
    </row>
    <row r="10" spans="1:23" x14ac:dyDescent="0.2">
      <c r="A10" s="27" t="s">
        <v>34</v>
      </c>
      <c r="B10" s="47">
        <v>480527000</v>
      </c>
      <c r="C10" s="47"/>
      <c r="D10" s="47"/>
      <c r="E10" s="47">
        <f t="shared" ref="E10:E41" si="2">$B10   +$C10   +$D10</f>
        <v>480527000</v>
      </c>
      <c r="F10" s="48">
        <v>480527000</v>
      </c>
      <c r="G10" s="49">
        <v>332666000</v>
      </c>
      <c r="H10" s="48">
        <v>70632100</v>
      </c>
      <c r="I10" s="49">
        <v>93487422</v>
      </c>
      <c r="J10" s="48">
        <v>119719000</v>
      </c>
      <c r="K10" s="49">
        <v>142993383</v>
      </c>
      <c r="L10" s="48"/>
      <c r="M10" s="49">
        <v>62086661</v>
      </c>
      <c r="N10" s="48"/>
      <c r="O10" s="49"/>
      <c r="P10" s="48">
        <f t="shared" ref="P10:P41" si="3">$H10   +$J10   +$L10   +$N10</f>
        <v>190351100</v>
      </c>
      <c r="Q10" s="49">
        <f t="shared" ref="Q10:Q41" si="4">$I10   +$K10   +$M10   +$O10</f>
        <v>298567466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-56.580745418128899</v>
      </c>
      <c r="T10" s="28">
        <f t="shared" ref="T10:T41" si="7">IF($E10   =0,0,($P10   /$E10   )*100)</f>
        <v>39.612987407575432</v>
      </c>
      <c r="U10" s="30">
        <f t="shared" ref="U10:U41" si="8">IF($E10   =0,0,($Q10   /$E10   )*100)</f>
        <v>62.133338189113211</v>
      </c>
      <c r="V10" s="48">
        <v>27042000</v>
      </c>
      <c r="W10" s="49">
        <v>6248946</v>
      </c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124000000</v>
      </c>
      <c r="C13" s="47"/>
      <c r="D13" s="47"/>
      <c r="E13" s="47">
        <f t="shared" si="2"/>
        <v>124000000</v>
      </c>
      <c r="F13" s="48">
        <v>124000000</v>
      </c>
      <c r="G13" s="49">
        <v>71500000</v>
      </c>
      <c r="H13" s="48">
        <v>9840000</v>
      </c>
      <c r="I13" s="49">
        <v>14462540</v>
      </c>
      <c r="J13" s="48">
        <v>25401000</v>
      </c>
      <c r="K13" s="49">
        <v>12478557</v>
      </c>
      <c r="L13" s="48"/>
      <c r="M13" s="49">
        <v>10804060</v>
      </c>
      <c r="N13" s="48"/>
      <c r="O13" s="49"/>
      <c r="P13" s="48">
        <f t="shared" si="3"/>
        <v>35241000</v>
      </c>
      <c r="Q13" s="49">
        <f t="shared" si="4"/>
        <v>37745157</v>
      </c>
      <c r="R13" s="28">
        <f t="shared" si="5"/>
        <v>-100</v>
      </c>
      <c r="S13" s="29">
        <f t="shared" si="6"/>
        <v>-13.418995481608972</v>
      </c>
      <c r="T13" s="28">
        <f t="shared" si="7"/>
        <v>28.420161290322582</v>
      </c>
      <c r="U13" s="30">
        <f t="shared" si="8"/>
        <v>30.439642741935486</v>
      </c>
      <c r="V13" s="48">
        <v>1936000</v>
      </c>
      <c r="W13" s="49">
        <v>1936000</v>
      </c>
    </row>
    <row r="14" spans="1:23" x14ac:dyDescent="0.2">
      <c r="A14" s="27" t="s">
        <v>38</v>
      </c>
      <c r="B14" s="47">
        <v>27500000</v>
      </c>
      <c r="C14" s="47"/>
      <c r="D14" s="47"/>
      <c r="E14" s="47">
        <f t="shared" si="2"/>
        <v>27500000</v>
      </c>
      <c r="F14" s="48">
        <v>27500000</v>
      </c>
      <c r="G14" s="49">
        <v>27500000</v>
      </c>
      <c r="H14" s="48">
        <v>10962000</v>
      </c>
      <c r="I14" s="49">
        <v>10961764</v>
      </c>
      <c r="J14" s="48">
        <v>12028000</v>
      </c>
      <c r="K14" s="49">
        <v>26285856</v>
      </c>
      <c r="L14" s="48"/>
      <c r="M14" s="49">
        <v>36854331</v>
      </c>
      <c r="N14" s="48"/>
      <c r="O14" s="49"/>
      <c r="P14" s="48">
        <f t="shared" si="3"/>
        <v>22990000</v>
      </c>
      <c r="Q14" s="49">
        <f t="shared" si="4"/>
        <v>74101951</v>
      </c>
      <c r="R14" s="28">
        <f t="shared" si="5"/>
        <v>-100</v>
      </c>
      <c r="S14" s="29">
        <f t="shared" si="6"/>
        <v>40.205938128855308</v>
      </c>
      <c r="T14" s="28">
        <f t="shared" si="7"/>
        <v>83.6</v>
      </c>
      <c r="U14" s="30">
        <f t="shared" si="8"/>
        <v>269.46163999999999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>
        <v>13256000</v>
      </c>
      <c r="C16" s="47"/>
      <c r="D16" s="47"/>
      <c r="E16" s="47">
        <f t="shared" si="2"/>
        <v>13256000</v>
      </c>
      <c r="F16" s="48">
        <v>13256000</v>
      </c>
      <c r="G16" s="49">
        <v>9279000</v>
      </c>
      <c r="H16" s="48">
        <v>1040000</v>
      </c>
      <c r="I16" s="49">
        <v>1928827</v>
      </c>
      <c r="J16" s="48">
        <v>3311000</v>
      </c>
      <c r="K16" s="49">
        <v>1562614</v>
      </c>
      <c r="L16" s="48"/>
      <c r="M16" s="49">
        <v>1819800</v>
      </c>
      <c r="N16" s="48"/>
      <c r="O16" s="49"/>
      <c r="P16" s="48">
        <f t="shared" si="3"/>
        <v>4351000</v>
      </c>
      <c r="Q16" s="49">
        <f t="shared" si="4"/>
        <v>5311241</v>
      </c>
      <c r="R16" s="28">
        <f t="shared" si="5"/>
        <v>-100</v>
      </c>
      <c r="S16" s="29">
        <f t="shared" si="6"/>
        <v>16.458703173016499</v>
      </c>
      <c r="T16" s="28">
        <f t="shared" si="7"/>
        <v>32.822872661436328</v>
      </c>
      <c r="U16" s="30">
        <f t="shared" si="8"/>
        <v>40.06669432709716</v>
      </c>
      <c r="V16" s="48">
        <v>1258000</v>
      </c>
      <c r="W16" s="49">
        <v>855702</v>
      </c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>
        <v>740059</v>
      </c>
      <c r="L18" s="48"/>
      <c r="M18" s="49"/>
      <c r="N18" s="48"/>
      <c r="O18" s="49"/>
      <c r="P18" s="48">
        <f t="shared" si="3"/>
        <v>0</v>
      </c>
      <c r="Q18" s="49">
        <f t="shared" si="4"/>
        <v>740059</v>
      </c>
      <c r="R18" s="28">
        <f t="shared" si="5"/>
        <v>0</v>
      </c>
      <c r="S18" s="29">
        <f t="shared" si="6"/>
        <v>-100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>
        <v>100426000</v>
      </c>
      <c r="C22" s="47"/>
      <c r="D22" s="47"/>
      <c r="E22" s="47">
        <f t="shared" si="2"/>
        <v>100426000</v>
      </c>
      <c r="F22" s="48">
        <v>100426000</v>
      </c>
      <c r="G22" s="49">
        <v>65340000</v>
      </c>
      <c r="H22" s="48">
        <v>1400000</v>
      </c>
      <c r="I22" s="49">
        <v>27642722</v>
      </c>
      <c r="J22" s="48">
        <v>4741000</v>
      </c>
      <c r="K22" s="49">
        <v>19783081</v>
      </c>
      <c r="L22" s="48"/>
      <c r="M22" s="49">
        <v>44358330</v>
      </c>
      <c r="N22" s="48"/>
      <c r="O22" s="49"/>
      <c r="P22" s="48">
        <f t="shared" si="3"/>
        <v>6141000</v>
      </c>
      <c r="Q22" s="49">
        <f t="shared" si="4"/>
        <v>91784133</v>
      </c>
      <c r="R22" s="28">
        <f t="shared" si="5"/>
        <v>-100</v>
      </c>
      <c r="S22" s="29">
        <f t="shared" si="6"/>
        <v>124.22356760304423</v>
      </c>
      <c r="T22" s="28">
        <f t="shared" si="7"/>
        <v>6.1149503116722768</v>
      </c>
      <c r="U22" s="30">
        <f t="shared" si="8"/>
        <v>91.394791189532583</v>
      </c>
      <c r="V22" s="48"/>
      <c r="W22" s="49"/>
    </row>
    <row r="23" spans="1:23" x14ac:dyDescent="0.2">
      <c r="A23" s="27" t="s">
        <v>47</v>
      </c>
      <c r="B23" s="47">
        <v>260500000</v>
      </c>
      <c r="C23" s="47"/>
      <c r="D23" s="47"/>
      <c r="E23" s="47">
        <f t="shared" si="2"/>
        <v>260500000</v>
      </c>
      <c r="F23" s="48">
        <v>260500000</v>
      </c>
      <c r="G23" s="49">
        <v>130250000</v>
      </c>
      <c r="H23" s="48">
        <v>3826000</v>
      </c>
      <c r="I23" s="49">
        <v>26509410</v>
      </c>
      <c r="J23" s="48">
        <v>45343000</v>
      </c>
      <c r="K23" s="49">
        <v>34237700</v>
      </c>
      <c r="L23" s="48"/>
      <c r="M23" s="49">
        <v>32208219</v>
      </c>
      <c r="N23" s="48"/>
      <c r="O23" s="49"/>
      <c r="P23" s="48">
        <f t="shared" si="3"/>
        <v>49169000</v>
      </c>
      <c r="Q23" s="49">
        <f t="shared" si="4"/>
        <v>92955329</v>
      </c>
      <c r="R23" s="28">
        <f t="shared" si="5"/>
        <v>-100</v>
      </c>
      <c r="S23" s="29">
        <f t="shared" si="6"/>
        <v>-5.9276207221863615</v>
      </c>
      <c r="T23" s="28">
        <f t="shared" si="7"/>
        <v>18.874856046065258</v>
      </c>
      <c r="U23" s="30">
        <f t="shared" si="8"/>
        <v>35.683427639155468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117358000</v>
      </c>
      <c r="C24" s="44">
        <f t="shared" si="9"/>
        <v>0</v>
      </c>
      <c r="D24" s="44">
        <f t="shared" si="9"/>
        <v>0</v>
      </c>
      <c r="E24" s="44">
        <f t="shared" si="9"/>
        <v>117358000</v>
      </c>
      <c r="F24" s="45">
        <f t="shared" si="9"/>
        <v>117358000</v>
      </c>
      <c r="G24" s="46">
        <f t="shared" si="9"/>
        <v>87507000</v>
      </c>
      <c r="H24" s="45">
        <f t="shared" si="9"/>
        <v>18903000</v>
      </c>
      <c r="I24" s="46">
        <f t="shared" si="9"/>
        <v>26141400</v>
      </c>
      <c r="J24" s="45">
        <f t="shared" si="9"/>
        <v>27108000</v>
      </c>
      <c r="K24" s="46">
        <f t="shared" si="9"/>
        <v>28596185</v>
      </c>
      <c r="L24" s="45">
        <f t="shared" si="9"/>
        <v>0</v>
      </c>
      <c r="M24" s="46">
        <f t="shared" si="9"/>
        <v>25163343</v>
      </c>
      <c r="N24" s="45">
        <f t="shared" si="9"/>
        <v>0</v>
      </c>
      <c r="O24" s="46">
        <f t="shared" si="9"/>
        <v>0</v>
      </c>
      <c r="P24" s="45">
        <f t="shared" si="9"/>
        <v>46011000</v>
      </c>
      <c r="Q24" s="46">
        <f t="shared" si="9"/>
        <v>79900928</v>
      </c>
      <c r="R24" s="24">
        <f t="shared" si="5"/>
        <v>-100</v>
      </c>
      <c r="S24" s="25">
        <f t="shared" si="6"/>
        <v>-12.004545361557845</v>
      </c>
      <c r="T24" s="24">
        <f t="shared" si="7"/>
        <v>39.205678351710148</v>
      </c>
      <c r="U24" s="26">
        <f t="shared" si="8"/>
        <v>68.083068900288012</v>
      </c>
      <c r="V24" s="45">
        <f>SUM(V25:V38)</f>
        <v>14802000</v>
      </c>
      <c r="W24" s="46">
        <f>SUM(W25:W38)</f>
        <v>1656297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62625000</v>
      </c>
      <c r="C27" s="47"/>
      <c r="D27" s="47"/>
      <c r="E27" s="47">
        <f t="shared" si="2"/>
        <v>62625000</v>
      </c>
      <c r="F27" s="48">
        <v>62625000</v>
      </c>
      <c r="G27" s="49">
        <v>62625000</v>
      </c>
      <c r="H27" s="48">
        <v>13374000</v>
      </c>
      <c r="I27" s="49">
        <v>15794496</v>
      </c>
      <c r="J27" s="48">
        <v>19012000</v>
      </c>
      <c r="K27" s="49">
        <v>17674254</v>
      </c>
      <c r="L27" s="48"/>
      <c r="M27" s="49">
        <v>14634323</v>
      </c>
      <c r="N27" s="48"/>
      <c r="O27" s="49"/>
      <c r="P27" s="48">
        <f t="shared" si="3"/>
        <v>32386000</v>
      </c>
      <c r="Q27" s="49">
        <f t="shared" si="4"/>
        <v>48103073</v>
      </c>
      <c r="R27" s="28">
        <f t="shared" si="5"/>
        <v>-100</v>
      </c>
      <c r="S27" s="29">
        <f t="shared" si="6"/>
        <v>-17.19976978943496</v>
      </c>
      <c r="T27" s="28">
        <f t="shared" si="7"/>
        <v>51.714171656686624</v>
      </c>
      <c r="U27" s="30">
        <f t="shared" si="8"/>
        <v>76.811294211576836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35335000</v>
      </c>
      <c r="C29" s="47"/>
      <c r="D29" s="47"/>
      <c r="E29" s="47">
        <f t="shared" si="2"/>
        <v>35335000</v>
      </c>
      <c r="F29" s="48">
        <v>35335000</v>
      </c>
      <c r="G29" s="49">
        <v>15695000</v>
      </c>
      <c r="H29" s="48">
        <v>4511000</v>
      </c>
      <c r="I29" s="49">
        <v>9474726</v>
      </c>
      <c r="J29" s="48">
        <v>5890000</v>
      </c>
      <c r="K29" s="49">
        <v>10074030</v>
      </c>
      <c r="L29" s="48"/>
      <c r="M29" s="49">
        <v>7881776</v>
      </c>
      <c r="N29" s="48"/>
      <c r="O29" s="49"/>
      <c r="P29" s="48">
        <f t="shared" si="3"/>
        <v>10401000</v>
      </c>
      <c r="Q29" s="49">
        <f t="shared" si="4"/>
        <v>27430532</v>
      </c>
      <c r="R29" s="28">
        <f t="shared" si="5"/>
        <v>-100</v>
      </c>
      <c r="S29" s="29">
        <f t="shared" si="6"/>
        <v>-21.761440059241437</v>
      </c>
      <c r="T29" s="28">
        <f t="shared" si="7"/>
        <v>29.435403990377811</v>
      </c>
      <c r="U29" s="30">
        <f t="shared" si="8"/>
        <v>77.629919343427204</v>
      </c>
      <c r="V29" s="48">
        <v>88000</v>
      </c>
      <c r="W29" s="49"/>
    </row>
    <row r="30" spans="1:23" x14ac:dyDescent="0.2">
      <c r="A30" s="27" t="s">
        <v>54</v>
      </c>
      <c r="B30" s="47">
        <v>7833000</v>
      </c>
      <c r="C30" s="47"/>
      <c r="D30" s="47"/>
      <c r="E30" s="47">
        <f t="shared" si="2"/>
        <v>7833000</v>
      </c>
      <c r="F30" s="48">
        <v>7833000</v>
      </c>
      <c r="G30" s="49">
        <v>3643000</v>
      </c>
      <c r="H30" s="48">
        <v>976000</v>
      </c>
      <c r="I30" s="49">
        <v>749737</v>
      </c>
      <c r="J30" s="48">
        <v>1997000</v>
      </c>
      <c r="K30" s="49">
        <v>622794</v>
      </c>
      <c r="L30" s="48"/>
      <c r="M30" s="49">
        <v>899365</v>
      </c>
      <c r="N30" s="48"/>
      <c r="O30" s="49"/>
      <c r="P30" s="48">
        <f t="shared" si="3"/>
        <v>2973000</v>
      </c>
      <c r="Q30" s="49">
        <f t="shared" si="4"/>
        <v>2271896</v>
      </c>
      <c r="R30" s="28">
        <f t="shared" si="5"/>
        <v>-100</v>
      </c>
      <c r="S30" s="29">
        <f t="shared" si="6"/>
        <v>44.408102839783297</v>
      </c>
      <c r="T30" s="28">
        <f t="shared" si="7"/>
        <v>37.954806587514362</v>
      </c>
      <c r="U30" s="30">
        <f t="shared" si="8"/>
        <v>29.004161879228903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>
        <v>7000000</v>
      </c>
      <c r="C32" s="47"/>
      <c r="D32" s="47"/>
      <c r="E32" s="47">
        <f t="shared" si="2"/>
        <v>7000000</v>
      </c>
      <c r="F32" s="48">
        <v>7000000</v>
      </c>
      <c r="G32" s="49">
        <v>2500000</v>
      </c>
      <c r="H32" s="48"/>
      <c r="I32" s="49"/>
      <c r="J32" s="48">
        <v>128000</v>
      </c>
      <c r="K32" s="49">
        <v>143782</v>
      </c>
      <c r="L32" s="48"/>
      <c r="M32" s="49">
        <v>1637270</v>
      </c>
      <c r="N32" s="48"/>
      <c r="O32" s="49"/>
      <c r="P32" s="48">
        <f t="shared" si="3"/>
        <v>128000</v>
      </c>
      <c r="Q32" s="49">
        <f t="shared" si="4"/>
        <v>1781052</v>
      </c>
      <c r="R32" s="28">
        <f t="shared" si="5"/>
        <v>-100</v>
      </c>
      <c r="S32" s="29">
        <f t="shared" si="6"/>
        <v>1038.7169464884339</v>
      </c>
      <c r="T32" s="28">
        <f t="shared" si="7"/>
        <v>1.8285714285714287</v>
      </c>
      <c r="U32" s="30">
        <f t="shared" si="8"/>
        <v>25.4436</v>
      </c>
      <c r="V32" s="48">
        <v>2699000</v>
      </c>
      <c r="W32" s="49">
        <v>1656297</v>
      </c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>
        <v>4565000</v>
      </c>
      <c r="C38" s="47"/>
      <c r="D38" s="47"/>
      <c r="E38" s="47">
        <f t="shared" si="2"/>
        <v>4565000</v>
      </c>
      <c r="F38" s="48">
        <v>4565000</v>
      </c>
      <c r="G38" s="49">
        <v>3044000</v>
      </c>
      <c r="H38" s="48">
        <v>42000</v>
      </c>
      <c r="I38" s="49">
        <v>122441</v>
      </c>
      <c r="J38" s="48">
        <v>81000</v>
      </c>
      <c r="K38" s="49">
        <v>81325</v>
      </c>
      <c r="L38" s="48"/>
      <c r="M38" s="49">
        <v>110609</v>
      </c>
      <c r="N38" s="48"/>
      <c r="O38" s="49"/>
      <c r="P38" s="48">
        <f t="shared" si="3"/>
        <v>123000</v>
      </c>
      <c r="Q38" s="49">
        <f t="shared" si="4"/>
        <v>314375</v>
      </c>
      <c r="R38" s="28">
        <f t="shared" si="5"/>
        <v>-100</v>
      </c>
      <c r="S38" s="29">
        <f t="shared" si="6"/>
        <v>36.008607439286813</v>
      </c>
      <c r="T38" s="28">
        <f t="shared" si="7"/>
        <v>2.6944140197152242</v>
      </c>
      <c r="U38" s="30">
        <f t="shared" si="8"/>
        <v>6.8866374589266162</v>
      </c>
      <c r="V38" s="48">
        <v>12015000</v>
      </c>
      <c r="W38" s="49"/>
    </row>
    <row r="39" spans="1:23" s="40" customFormat="1" x14ac:dyDescent="0.2">
      <c r="A39" s="36" t="s">
        <v>63</v>
      </c>
      <c r="B39" s="53">
        <f t="shared" ref="B39:Q39" si="10">+B40+B50</f>
        <v>289657000</v>
      </c>
      <c r="C39" s="53">
        <f t="shared" si="10"/>
        <v>0</v>
      </c>
      <c r="D39" s="53">
        <f t="shared" si="10"/>
        <v>0</v>
      </c>
      <c r="E39" s="53">
        <f t="shared" si="10"/>
        <v>289657000</v>
      </c>
      <c r="F39" s="54">
        <f t="shared" si="10"/>
        <v>289657000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281933000</v>
      </c>
      <c r="C40" s="44">
        <f t="shared" si="11"/>
        <v>0</v>
      </c>
      <c r="D40" s="44">
        <f t="shared" si="11"/>
        <v>0</v>
      </c>
      <c r="E40" s="44">
        <f t="shared" si="11"/>
        <v>281933000</v>
      </c>
      <c r="F40" s="45">
        <f t="shared" si="11"/>
        <v>281933000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>
        <v>72136000</v>
      </c>
      <c r="C41" s="50"/>
      <c r="D41" s="50"/>
      <c r="E41" s="50">
        <f t="shared" si="2"/>
        <v>72136000</v>
      </c>
      <c r="F41" s="51">
        <v>72136000</v>
      </c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138497000</v>
      </c>
      <c r="C42" s="47"/>
      <c r="D42" s="47"/>
      <c r="E42" s="47">
        <f t="shared" ref="E42:E58" si="12">$B42   +$C42   +$D42</f>
        <v>138497000</v>
      </c>
      <c r="F42" s="48">
        <v>138497000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>
        <v>800000</v>
      </c>
      <c r="C43" s="47"/>
      <c r="D43" s="47"/>
      <c r="E43" s="47">
        <f t="shared" si="12"/>
        <v>800000</v>
      </c>
      <c r="F43" s="48">
        <v>800000</v>
      </c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70500000</v>
      </c>
      <c r="C49" s="47"/>
      <c r="D49" s="47"/>
      <c r="E49" s="47">
        <f t="shared" si="12"/>
        <v>70500000</v>
      </c>
      <c r="F49" s="48">
        <v>70500000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7724000</v>
      </c>
      <c r="C50" s="44">
        <f t="shared" si="19"/>
        <v>0</v>
      </c>
      <c r="D50" s="44">
        <f t="shared" si="19"/>
        <v>0</v>
      </c>
      <c r="E50" s="44">
        <f t="shared" si="19"/>
        <v>7724000</v>
      </c>
      <c r="F50" s="45">
        <f t="shared" si="19"/>
        <v>7724000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7724000</v>
      </c>
      <c r="C53" s="47"/>
      <c r="D53" s="47"/>
      <c r="E53" s="47">
        <f t="shared" si="12"/>
        <v>7724000</v>
      </c>
      <c r="F53" s="48">
        <v>7724000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1413224000</v>
      </c>
      <c r="C55" s="44">
        <f t="shared" si="20"/>
        <v>0</v>
      </c>
      <c r="D55" s="44">
        <f t="shared" si="20"/>
        <v>0</v>
      </c>
      <c r="E55" s="44">
        <f t="shared" si="20"/>
        <v>1413224000</v>
      </c>
      <c r="F55" s="45">
        <f t="shared" si="20"/>
        <v>1413224000</v>
      </c>
      <c r="G55" s="46">
        <f t="shared" si="20"/>
        <v>724042000</v>
      </c>
      <c r="H55" s="45">
        <f t="shared" si="20"/>
        <v>116603100</v>
      </c>
      <c r="I55" s="46">
        <f t="shared" si="20"/>
        <v>201134085</v>
      </c>
      <c r="J55" s="45">
        <f t="shared" si="20"/>
        <v>237651000</v>
      </c>
      <c r="K55" s="46">
        <f t="shared" si="20"/>
        <v>266677435</v>
      </c>
      <c r="L55" s="45">
        <f t="shared" si="20"/>
        <v>0</v>
      </c>
      <c r="M55" s="46">
        <f t="shared" si="20"/>
        <v>213294744</v>
      </c>
      <c r="N55" s="45">
        <f t="shared" si="20"/>
        <v>0</v>
      </c>
      <c r="O55" s="46">
        <f t="shared" si="20"/>
        <v>0</v>
      </c>
      <c r="P55" s="45">
        <f t="shared" si="20"/>
        <v>354254100</v>
      </c>
      <c r="Q55" s="46">
        <f t="shared" si="20"/>
        <v>681106264</v>
      </c>
      <c r="R55" s="24">
        <f t="shared" si="15"/>
        <v>-100</v>
      </c>
      <c r="S55" s="25">
        <f t="shared" si="16"/>
        <v>-20.017700785220168</v>
      </c>
      <c r="T55" s="24">
        <f t="shared" si="17"/>
        <v>25.067087736975878</v>
      </c>
      <c r="U55" s="26">
        <f t="shared" si="18"/>
        <v>48.195209252036477</v>
      </c>
      <c r="V55" s="45">
        <f>+V8+V39</f>
        <v>45038000</v>
      </c>
      <c r="W55" s="46">
        <f>+W8+W39</f>
        <v>10696945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1413224000</v>
      </c>
      <c r="C59" s="56">
        <f t="shared" si="22"/>
        <v>0</v>
      </c>
      <c r="D59" s="56">
        <f t="shared" si="22"/>
        <v>0</v>
      </c>
      <c r="E59" s="56">
        <f t="shared" si="22"/>
        <v>1413224000</v>
      </c>
      <c r="F59" s="57">
        <f t="shared" si="22"/>
        <v>1413224000</v>
      </c>
      <c r="G59" s="58">
        <f t="shared" si="22"/>
        <v>724042000</v>
      </c>
      <c r="H59" s="57">
        <f t="shared" si="22"/>
        <v>116603100</v>
      </c>
      <c r="I59" s="58">
        <f t="shared" si="22"/>
        <v>201134085</v>
      </c>
      <c r="J59" s="57">
        <f t="shared" si="22"/>
        <v>237651000</v>
      </c>
      <c r="K59" s="58">
        <f t="shared" si="22"/>
        <v>266677435</v>
      </c>
      <c r="L59" s="57">
        <f t="shared" si="22"/>
        <v>0</v>
      </c>
      <c r="M59" s="59">
        <f t="shared" si="22"/>
        <v>213294744</v>
      </c>
      <c r="N59" s="57">
        <f t="shared" si="22"/>
        <v>0</v>
      </c>
      <c r="O59" s="58">
        <f t="shared" si="22"/>
        <v>0</v>
      </c>
      <c r="P59" s="57">
        <f t="shared" si="22"/>
        <v>354254100</v>
      </c>
      <c r="Q59" s="58">
        <f t="shared" si="22"/>
        <v>681106264</v>
      </c>
      <c r="R59" s="2"/>
      <c r="S59" s="3"/>
      <c r="T59" s="2"/>
      <c r="U59" s="3"/>
      <c r="V59" s="57">
        <f>+V55+V56</f>
        <v>45038000</v>
      </c>
      <c r="W59" s="58">
        <f>+W55+W56</f>
        <v>10696945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sheetProtection password="F954" sheet="1"/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tabSelected="1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18045000</v>
      </c>
      <c r="C8" s="41">
        <f t="shared" si="0"/>
        <v>0</v>
      </c>
      <c r="D8" s="41">
        <f t="shared" si="0"/>
        <v>0</v>
      </c>
      <c r="E8" s="41">
        <f t="shared" si="0"/>
        <v>18045000</v>
      </c>
      <c r="F8" s="42">
        <f t="shared" si="0"/>
        <v>18045000</v>
      </c>
      <c r="G8" s="43">
        <f t="shared" si="0"/>
        <v>14275000</v>
      </c>
      <c r="H8" s="42">
        <f t="shared" si="0"/>
        <v>6091000</v>
      </c>
      <c r="I8" s="43">
        <f t="shared" si="0"/>
        <v>6219605</v>
      </c>
      <c r="J8" s="42">
        <f t="shared" si="0"/>
        <v>3266000</v>
      </c>
      <c r="K8" s="43">
        <f t="shared" si="0"/>
        <v>5412887</v>
      </c>
      <c r="L8" s="42">
        <f t="shared" si="0"/>
        <v>0</v>
      </c>
      <c r="M8" s="43">
        <f t="shared" si="0"/>
        <v>3559518</v>
      </c>
      <c r="N8" s="42">
        <f t="shared" si="0"/>
        <v>0</v>
      </c>
      <c r="O8" s="43">
        <f t="shared" si="0"/>
        <v>0</v>
      </c>
      <c r="P8" s="42">
        <f t="shared" si="0"/>
        <v>9357000</v>
      </c>
      <c r="Q8" s="43">
        <f t="shared" si="0"/>
        <v>15192010</v>
      </c>
      <c r="R8" s="20">
        <f>IF($J8    =0,0,(($L8    -$J8    )/$J8    )*100)</f>
        <v>-100</v>
      </c>
      <c r="S8" s="21">
        <f>IF($K8    =0,0,(($M8    -$K8    )/$K8    )*100)</f>
        <v>-34.2399351769213</v>
      </c>
      <c r="T8" s="20">
        <f>IF($E8    =0,0,($P8    /$E8    )*100)</f>
        <v>51.85369908561929</v>
      </c>
      <c r="U8" s="22">
        <f>IF($E8    =0,0,($Q8    /$E8    )*100)</f>
        <v>84.18958160155168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13145000</v>
      </c>
      <c r="C9" s="44">
        <f t="shared" si="1"/>
        <v>0</v>
      </c>
      <c r="D9" s="44">
        <f t="shared" si="1"/>
        <v>0</v>
      </c>
      <c r="E9" s="44">
        <f t="shared" si="1"/>
        <v>13145000</v>
      </c>
      <c r="F9" s="45">
        <f t="shared" si="1"/>
        <v>13145000</v>
      </c>
      <c r="G9" s="46">
        <f t="shared" si="1"/>
        <v>9675000</v>
      </c>
      <c r="H9" s="45">
        <f t="shared" si="1"/>
        <v>4476000</v>
      </c>
      <c r="I9" s="46">
        <f t="shared" si="1"/>
        <v>4604838</v>
      </c>
      <c r="J9" s="45">
        <f t="shared" si="1"/>
        <v>2808000</v>
      </c>
      <c r="K9" s="46">
        <f t="shared" si="1"/>
        <v>4716666</v>
      </c>
      <c r="L9" s="45">
        <f t="shared" si="1"/>
        <v>0</v>
      </c>
      <c r="M9" s="46">
        <f t="shared" si="1"/>
        <v>1565877</v>
      </c>
      <c r="N9" s="45">
        <f t="shared" si="1"/>
        <v>0</v>
      </c>
      <c r="O9" s="46">
        <f t="shared" si="1"/>
        <v>0</v>
      </c>
      <c r="P9" s="45">
        <f t="shared" si="1"/>
        <v>7284000</v>
      </c>
      <c r="Q9" s="46">
        <f t="shared" si="1"/>
        <v>10887381</v>
      </c>
      <c r="R9" s="24">
        <f>IF($J9    =0,0,(($L9    -$J9    )/$J9    )*100)</f>
        <v>-100</v>
      </c>
      <c r="S9" s="25">
        <f>IF($K9    =0,0,(($M9    -$K9    )/$K9    )*100)</f>
        <v>-66.801189653878396</v>
      </c>
      <c r="T9" s="24">
        <f>IF($E9    =0,0,($P9    /$E9    )*100)</f>
        <v>55.412704450361346</v>
      </c>
      <c r="U9" s="26">
        <f>IF($E9    =0,0,($Q9    /$E9    )*100)</f>
        <v>82.825264359071895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8145000</v>
      </c>
      <c r="C10" s="47"/>
      <c r="D10" s="47"/>
      <c r="E10" s="47">
        <f t="shared" ref="E10:E41" si="2">$B10   +$C10   +$D10</f>
        <v>8145000</v>
      </c>
      <c r="F10" s="48">
        <v>8145000</v>
      </c>
      <c r="G10" s="49">
        <v>6675000</v>
      </c>
      <c r="H10" s="48">
        <v>4476000</v>
      </c>
      <c r="I10" s="49">
        <v>4476150</v>
      </c>
      <c r="J10" s="48">
        <v>1481000</v>
      </c>
      <c r="K10" s="49">
        <v>1480978</v>
      </c>
      <c r="L10" s="48"/>
      <c r="M10" s="49">
        <v>837946</v>
      </c>
      <c r="N10" s="48"/>
      <c r="O10" s="49"/>
      <c r="P10" s="48">
        <f t="shared" ref="P10:P41" si="3">$H10   +$J10   +$L10   +$N10</f>
        <v>5957000</v>
      </c>
      <c r="Q10" s="49">
        <f t="shared" ref="Q10:Q41" si="4">$I10   +$K10   +$M10   +$O10</f>
        <v>6795074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-43.419416088557696</v>
      </c>
      <c r="T10" s="28">
        <f t="shared" ref="T10:T41" si="7">IF($E10   =0,0,($P10   /$E10   )*100)</f>
        <v>73.136893799877228</v>
      </c>
      <c r="U10" s="30">
        <f t="shared" ref="U10:U41" si="8">IF($E10   =0,0,($Q10   /$E10   )*100)</f>
        <v>83.426322897483118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1000000</v>
      </c>
      <c r="C13" s="47"/>
      <c r="D13" s="47"/>
      <c r="E13" s="47">
        <f t="shared" si="2"/>
        <v>1000000</v>
      </c>
      <c r="F13" s="48">
        <v>1000000</v>
      </c>
      <c r="G13" s="49">
        <v>1000000</v>
      </c>
      <c r="H13" s="48"/>
      <c r="I13" s="49"/>
      <c r="J13" s="48"/>
      <c r="K13" s="49"/>
      <c r="L13" s="48"/>
      <c r="M13" s="49">
        <v>308511</v>
      </c>
      <c r="N13" s="48"/>
      <c r="O13" s="49"/>
      <c r="P13" s="48">
        <f t="shared" si="3"/>
        <v>0</v>
      </c>
      <c r="Q13" s="49">
        <f t="shared" si="4"/>
        <v>308511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30.851099999999999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>
        <v>128688</v>
      </c>
      <c r="J23" s="48">
        <v>1327000</v>
      </c>
      <c r="K23" s="49">
        <v>3235688</v>
      </c>
      <c r="L23" s="48"/>
      <c r="M23" s="49">
        <v>419420</v>
      </c>
      <c r="N23" s="48"/>
      <c r="O23" s="49"/>
      <c r="P23" s="48">
        <f t="shared" si="3"/>
        <v>1327000</v>
      </c>
      <c r="Q23" s="49">
        <f t="shared" si="4"/>
        <v>3783796</v>
      </c>
      <c r="R23" s="28">
        <f t="shared" si="5"/>
        <v>-100</v>
      </c>
      <c r="S23" s="29">
        <f t="shared" si="6"/>
        <v>-87.03768719357366</v>
      </c>
      <c r="T23" s="28">
        <f t="shared" si="7"/>
        <v>33.174999999999997</v>
      </c>
      <c r="U23" s="30">
        <f t="shared" si="8"/>
        <v>94.59490000000001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4900000</v>
      </c>
      <c r="C24" s="44">
        <f t="shared" si="9"/>
        <v>0</v>
      </c>
      <c r="D24" s="44">
        <f t="shared" si="9"/>
        <v>0</v>
      </c>
      <c r="E24" s="44">
        <f t="shared" si="9"/>
        <v>4900000</v>
      </c>
      <c r="F24" s="45">
        <f t="shared" si="9"/>
        <v>4900000</v>
      </c>
      <c r="G24" s="46">
        <f t="shared" si="9"/>
        <v>4600000</v>
      </c>
      <c r="H24" s="45">
        <f t="shared" si="9"/>
        <v>1615000</v>
      </c>
      <c r="I24" s="46">
        <f t="shared" si="9"/>
        <v>1614767</v>
      </c>
      <c r="J24" s="45">
        <f t="shared" si="9"/>
        <v>458000</v>
      </c>
      <c r="K24" s="46">
        <f t="shared" si="9"/>
        <v>696221</v>
      </c>
      <c r="L24" s="45">
        <f t="shared" si="9"/>
        <v>0</v>
      </c>
      <c r="M24" s="46">
        <f t="shared" si="9"/>
        <v>1993641</v>
      </c>
      <c r="N24" s="45">
        <f t="shared" si="9"/>
        <v>0</v>
      </c>
      <c r="O24" s="46">
        <f t="shared" si="9"/>
        <v>0</v>
      </c>
      <c r="P24" s="45">
        <f t="shared" si="9"/>
        <v>2073000</v>
      </c>
      <c r="Q24" s="46">
        <f t="shared" si="9"/>
        <v>4304629</v>
      </c>
      <c r="R24" s="24">
        <f t="shared" si="5"/>
        <v>-100</v>
      </c>
      <c r="S24" s="25">
        <f t="shared" si="6"/>
        <v>186.35174750546162</v>
      </c>
      <c r="T24" s="24">
        <f t="shared" si="7"/>
        <v>42.306122448979593</v>
      </c>
      <c r="U24" s="26">
        <f t="shared" si="8"/>
        <v>87.849571428571423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1615000</v>
      </c>
      <c r="I27" s="49">
        <v>1614767</v>
      </c>
      <c r="J27" s="48">
        <v>187000</v>
      </c>
      <c r="K27" s="49">
        <v>187323</v>
      </c>
      <c r="L27" s="48"/>
      <c r="M27" s="49">
        <v>51045</v>
      </c>
      <c r="N27" s="48"/>
      <c r="O27" s="49"/>
      <c r="P27" s="48">
        <f t="shared" si="3"/>
        <v>1802000</v>
      </c>
      <c r="Q27" s="49">
        <f t="shared" si="4"/>
        <v>1853135</v>
      </c>
      <c r="R27" s="28">
        <f t="shared" si="5"/>
        <v>-100</v>
      </c>
      <c r="S27" s="29">
        <f t="shared" si="6"/>
        <v>-72.750276260790187</v>
      </c>
      <c r="T27" s="28">
        <f t="shared" si="7"/>
        <v>94.84210526315789</v>
      </c>
      <c r="U27" s="30">
        <f t="shared" si="8"/>
        <v>97.533421052631581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/>
      <c r="I29" s="49"/>
      <c r="J29" s="48">
        <v>143000</v>
      </c>
      <c r="K29" s="49">
        <v>365116</v>
      </c>
      <c r="L29" s="48"/>
      <c r="M29" s="49">
        <v>412510</v>
      </c>
      <c r="N29" s="48"/>
      <c r="O29" s="49"/>
      <c r="P29" s="48">
        <f t="shared" si="3"/>
        <v>143000</v>
      </c>
      <c r="Q29" s="49">
        <f t="shared" si="4"/>
        <v>777626</v>
      </c>
      <c r="R29" s="28">
        <f t="shared" si="5"/>
        <v>-100</v>
      </c>
      <c r="S29" s="29">
        <f t="shared" si="6"/>
        <v>12.980532214419526</v>
      </c>
      <c r="T29" s="28">
        <f t="shared" si="7"/>
        <v>14.299999999999999</v>
      </c>
      <c r="U29" s="30">
        <f t="shared" si="8"/>
        <v>77.762600000000006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>
        <v>2000000</v>
      </c>
      <c r="C32" s="47"/>
      <c r="D32" s="47"/>
      <c r="E32" s="47">
        <f t="shared" si="2"/>
        <v>2000000</v>
      </c>
      <c r="F32" s="48">
        <v>2000000</v>
      </c>
      <c r="G32" s="49">
        <v>2000000</v>
      </c>
      <c r="H32" s="48"/>
      <c r="I32" s="49"/>
      <c r="J32" s="48">
        <v>128000</v>
      </c>
      <c r="K32" s="49">
        <v>143782</v>
      </c>
      <c r="L32" s="48"/>
      <c r="M32" s="49">
        <v>1530086</v>
      </c>
      <c r="N32" s="48"/>
      <c r="O32" s="49"/>
      <c r="P32" s="48">
        <f t="shared" si="3"/>
        <v>128000</v>
      </c>
      <c r="Q32" s="49">
        <f t="shared" si="4"/>
        <v>1673868</v>
      </c>
      <c r="R32" s="28">
        <f t="shared" si="5"/>
        <v>-100</v>
      </c>
      <c r="S32" s="29">
        <f t="shared" si="6"/>
        <v>964.17075850941012</v>
      </c>
      <c r="T32" s="28">
        <f t="shared" si="7"/>
        <v>6.4</v>
      </c>
      <c r="U32" s="30">
        <f t="shared" si="8"/>
        <v>83.693399999999997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18045000</v>
      </c>
      <c r="C55" s="44">
        <f t="shared" si="20"/>
        <v>0</v>
      </c>
      <c r="D55" s="44">
        <f t="shared" si="20"/>
        <v>0</v>
      </c>
      <c r="E55" s="44">
        <f t="shared" si="20"/>
        <v>18045000</v>
      </c>
      <c r="F55" s="45">
        <f t="shared" si="20"/>
        <v>18045000</v>
      </c>
      <c r="G55" s="46">
        <f t="shared" si="20"/>
        <v>14275000</v>
      </c>
      <c r="H55" s="45">
        <f t="shared" si="20"/>
        <v>6091000</v>
      </c>
      <c r="I55" s="46">
        <f t="shared" si="20"/>
        <v>6219605</v>
      </c>
      <c r="J55" s="45">
        <f t="shared" si="20"/>
        <v>3266000</v>
      </c>
      <c r="K55" s="46">
        <f t="shared" si="20"/>
        <v>5412887</v>
      </c>
      <c r="L55" s="45">
        <f t="shared" si="20"/>
        <v>0</v>
      </c>
      <c r="M55" s="46">
        <f t="shared" si="20"/>
        <v>3559518</v>
      </c>
      <c r="N55" s="45">
        <f t="shared" si="20"/>
        <v>0</v>
      </c>
      <c r="O55" s="46">
        <f t="shared" si="20"/>
        <v>0</v>
      </c>
      <c r="P55" s="45">
        <f t="shared" si="20"/>
        <v>9357000</v>
      </c>
      <c r="Q55" s="46">
        <f t="shared" si="20"/>
        <v>15192010</v>
      </c>
      <c r="R55" s="24">
        <f t="shared" si="15"/>
        <v>-100</v>
      </c>
      <c r="S55" s="25">
        <f t="shared" si="16"/>
        <v>-34.2399351769213</v>
      </c>
      <c r="T55" s="24">
        <f t="shared" si="17"/>
        <v>51.85369908561929</v>
      </c>
      <c r="U55" s="26">
        <f t="shared" si="18"/>
        <v>84.18958160155168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18045000</v>
      </c>
      <c r="C59" s="56">
        <f t="shared" si="22"/>
        <v>0</v>
      </c>
      <c r="D59" s="56">
        <f t="shared" si="22"/>
        <v>0</v>
      </c>
      <c r="E59" s="56">
        <f t="shared" si="22"/>
        <v>18045000</v>
      </c>
      <c r="F59" s="57">
        <f t="shared" si="22"/>
        <v>18045000</v>
      </c>
      <c r="G59" s="58">
        <f t="shared" si="22"/>
        <v>14275000</v>
      </c>
      <c r="H59" s="57">
        <f t="shared" si="22"/>
        <v>6091000</v>
      </c>
      <c r="I59" s="58">
        <f t="shared" si="22"/>
        <v>6219605</v>
      </c>
      <c r="J59" s="57">
        <f t="shared" si="22"/>
        <v>3266000</v>
      </c>
      <c r="K59" s="58">
        <f t="shared" si="22"/>
        <v>5412887</v>
      </c>
      <c r="L59" s="57">
        <f t="shared" si="22"/>
        <v>0</v>
      </c>
      <c r="M59" s="59">
        <f t="shared" si="22"/>
        <v>3559518</v>
      </c>
      <c r="N59" s="57">
        <f t="shared" si="22"/>
        <v>0</v>
      </c>
      <c r="O59" s="58">
        <f t="shared" si="22"/>
        <v>0</v>
      </c>
      <c r="P59" s="57">
        <f t="shared" si="22"/>
        <v>9357000</v>
      </c>
      <c r="Q59" s="58">
        <f t="shared" si="22"/>
        <v>15192010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19623000</v>
      </c>
      <c r="C8" s="41">
        <f t="shared" si="0"/>
        <v>0</v>
      </c>
      <c r="D8" s="41">
        <f t="shared" si="0"/>
        <v>0</v>
      </c>
      <c r="E8" s="41">
        <f t="shared" si="0"/>
        <v>19623000</v>
      </c>
      <c r="F8" s="42">
        <f t="shared" si="0"/>
        <v>16725000</v>
      </c>
      <c r="G8" s="43">
        <f t="shared" si="0"/>
        <v>9563000</v>
      </c>
      <c r="H8" s="42">
        <f t="shared" si="0"/>
        <v>619000</v>
      </c>
      <c r="I8" s="43">
        <f t="shared" si="0"/>
        <v>618623</v>
      </c>
      <c r="J8" s="42">
        <f t="shared" si="0"/>
        <v>4338000</v>
      </c>
      <c r="K8" s="43">
        <f t="shared" si="0"/>
        <v>4318843</v>
      </c>
      <c r="L8" s="42">
        <f t="shared" si="0"/>
        <v>0</v>
      </c>
      <c r="M8" s="43">
        <f t="shared" si="0"/>
        <v>1204775</v>
      </c>
      <c r="N8" s="42">
        <f t="shared" si="0"/>
        <v>0</v>
      </c>
      <c r="O8" s="43">
        <f t="shared" si="0"/>
        <v>0</v>
      </c>
      <c r="P8" s="42">
        <f t="shared" si="0"/>
        <v>4957000</v>
      </c>
      <c r="Q8" s="43">
        <f t="shared" si="0"/>
        <v>6142241</v>
      </c>
      <c r="R8" s="20">
        <f>IF($J8    =0,0,(($L8    -$J8    )/$J8    )*100)</f>
        <v>-100</v>
      </c>
      <c r="S8" s="21">
        <f>IF($K8    =0,0,(($M8    -$K8    )/$K8    )*100)</f>
        <v>-72.104218653004978</v>
      </c>
      <c r="T8" s="20">
        <f>IF($E8    =0,0,($P8    /$E8    )*100)</f>
        <v>25.26117311318351</v>
      </c>
      <c r="U8" s="22">
        <f>IF($E8    =0,0,($Q8    /$E8    )*100)</f>
        <v>31.301233246700299</v>
      </c>
      <c r="V8" s="42">
        <f>+V9+V24</f>
        <v>6534000</v>
      </c>
      <c r="W8" s="43">
        <f>+W9+W24</f>
        <v>1252774</v>
      </c>
    </row>
    <row r="9" spans="1:23" x14ac:dyDescent="0.2">
      <c r="A9" s="23" t="s">
        <v>33</v>
      </c>
      <c r="B9" s="44">
        <f t="shared" ref="B9:Q9" si="1">SUM(B10:B23)</f>
        <v>16723000</v>
      </c>
      <c r="C9" s="44">
        <f t="shared" si="1"/>
        <v>0</v>
      </c>
      <c r="D9" s="44">
        <f t="shared" si="1"/>
        <v>0</v>
      </c>
      <c r="E9" s="44">
        <f t="shared" si="1"/>
        <v>16723000</v>
      </c>
      <c r="F9" s="45">
        <f t="shared" si="1"/>
        <v>13825000</v>
      </c>
      <c r="G9" s="46">
        <f t="shared" si="1"/>
        <v>7413000</v>
      </c>
      <c r="H9" s="45">
        <f t="shared" si="1"/>
        <v>169000</v>
      </c>
      <c r="I9" s="46">
        <f t="shared" si="1"/>
        <v>168805</v>
      </c>
      <c r="J9" s="45">
        <f t="shared" si="1"/>
        <v>3381000</v>
      </c>
      <c r="K9" s="46">
        <f t="shared" si="1"/>
        <v>3364232</v>
      </c>
      <c r="L9" s="45">
        <f t="shared" si="1"/>
        <v>0</v>
      </c>
      <c r="M9" s="46">
        <f t="shared" si="1"/>
        <v>350665</v>
      </c>
      <c r="N9" s="45">
        <f t="shared" si="1"/>
        <v>0</v>
      </c>
      <c r="O9" s="46">
        <f t="shared" si="1"/>
        <v>0</v>
      </c>
      <c r="P9" s="45">
        <f t="shared" si="1"/>
        <v>3550000</v>
      </c>
      <c r="Q9" s="46">
        <f t="shared" si="1"/>
        <v>3883702</v>
      </c>
      <c r="R9" s="24">
        <f>IF($J9    =0,0,(($L9    -$J9    )/$J9    )*100)</f>
        <v>-100</v>
      </c>
      <c r="S9" s="25">
        <f>IF($K9    =0,0,(($M9    -$K9    )/$K9    )*100)</f>
        <v>-89.576670098851679</v>
      </c>
      <c r="T9" s="24">
        <f>IF($E9    =0,0,($P9    /$E9    )*100)</f>
        <v>21.228248520002392</v>
      </c>
      <c r="U9" s="26">
        <f>IF($E9    =0,0,($Q9    /$E9    )*100)</f>
        <v>23.223715840459246</v>
      </c>
      <c r="V9" s="45">
        <f>SUM(V10:V23)</f>
        <v>6534000</v>
      </c>
      <c r="W9" s="46">
        <f>SUM(W10:W23)</f>
        <v>1252774</v>
      </c>
    </row>
    <row r="10" spans="1:23" x14ac:dyDescent="0.2">
      <c r="A10" s="27" t="s">
        <v>34</v>
      </c>
      <c r="B10" s="47">
        <v>7825000</v>
      </c>
      <c r="C10" s="47"/>
      <c r="D10" s="47"/>
      <c r="E10" s="47">
        <f t="shared" ref="E10:E41" si="2">$B10   +$C10   +$D10</f>
        <v>7825000</v>
      </c>
      <c r="F10" s="48">
        <v>7825000</v>
      </c>
      <c r="G10" s="49">
        <v>3913000</v>
      </c>
      <c r="H10" s="48">
        <v>169000</v>
      </c>
      <c r="I10" s="49">
        <v>168805</v>
      </c>
      <c r="J10" s="48">
        <v>3205000</v>
      </c>
      <c r="K10" s="49">
        <v>3036265</v>
      </c>
      <c r="L10" s="48"/>
      <c r="M10" s="49">
        <v>296118</v>
      </c>
      <c r="N10" s="48"/>
      <c r="O10" s="49"/>
      <c r="P10" s="48">
        <f t="shared" ref="P10:P41" si="3">$H10   +$J10   +$L10   +$N10</f>
        <v>3374000</v>
      </c>
      <c r="Q10" s="49">
        <f t="shared" ref="Q10:Q41" si="4">$I10   +$K10   +$M10   +$O10</f>
        <v>3501188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-90.247293961495458</v>
      </c>
      <c r="T10" s="28">
        <f t="shared" ref="T10:T41" si="7">IF($E10   =0,0,($P10   /$E10   )*100)</f>
        <v>43.118210862619812</v>
      </c>
      <c r="U10" s="30">
        <f t="shared" ref="U10:U41" si="8">IF($E10   =0,0,($Q10   /$E10   )*100)</f>
        <v>44.743616613418531</v>
      </c>
      <c r="V10" s="48">
        <v>6534000</v>
      </c>
      <c r="W10" s="49">
        <v>1252774</v>
      </c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1000000</v>
      </c>
      <c r="C13" s="47"/>
      <c r="D13" s="47"/>
      <c r="E13" s="47">
        <f t="shared" si="2"/>
        <v>1000000</v>
      </c>
      <c r="F13" s="48">
        <v>1000000</v>
      </c>
      <c r="G13" s="49">
        <v>1000000</v>
      </c>
      <c r="H13" s="48"/>
      <c r="I13" s="49"/>
      <c r="J13" s="48"/>
      <c r="K13" s="49">
        <v>172912</v>
      </c>
      <c r="L13" s="48"/>
      <c r="M13" s="49">
        <v>16376</v>
      </c>
      <c r="N13" s="48"/>
      <c r="O13" s="49"/>
      <c r="P13" s="48">
        <f t="shared" si="3"/>
        <v>0</v>
      </c>
      <c r="Q13" s="49">
        <f t="shared" si="4"/>
        <v>189288</v>
      </c>
      <c r="R13" s="28">
        <f t="shared" si="5"/>
        <v>0</v>
      </c>
      <c r="S13" s="29">
        <f t="shared" si="6"/>
        <v>-90.529286573517169</v>
      </c>
      <c r="T13" s="28">
        <f t="shared" si="7"/>
        <v>0</v>
      </c>
      <c r="U13" s="30">
        <f t="shared" si="8"/>
        <v>18.928800000000003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>
        <v>2898000</v>
      </c>
      <c r="C16" s="47"/>
      <c r="D16" s="47"/>
      <c r="E16" s="47">
        <f t="shared" si="2"/>
        <v>2898000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5000000</v>
      </c>
      <c r="C23" s="47"/>
      <c r="D23" s="47"/>
      <c r="E23" s="47">
        <f t="shared" si="2"/>
        <v>5000000</v>
      </c>
      <c r="F23" s="48">
        <v>5000000</v>
      </c>
      <c r="G23" s="49">
        <v>2500000</v>
      </c>
      <c r="H23" s="48"/>
      <c r="I23" s="49"/>
      <c r="J23" s="48">
        <v>176000</v>
      </c>
      <c r="K23" s="49">
        <v>155055</v>
      </c>
      <c r="L23" s="48"/>
      <c r="M23" s="49">
        <v>38171</v>
      </c>
      <c r="N23" s="48"/>
      <c r="O23" s="49"/>
      <c r="P23" s="48">
        <f t="shared" si="3"/>
        <v>176000</v>
      </c>
      <c r="Q23" s="49">
        <f t="shared" si="4"/>
        <v>193226</v>
      </c>
      <c r="R23" s="28">
        <f t="shared" si="5"/>
        <v>-100</v>
      </c>
      <c r="S23" s="29">
        <f t="shared" si="6"/>
        <v>-75.382283705781816</v>
      </c>
      <c r="T23" s="28">
        <f t="shared" si="7"/>
        <v>3.52</v>
      </c>
      <c r="U23" s="30">
        <f t="shared" si="8"/>
        <v>3.8645199999999997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2900000</v>
      </c>
      <c r="C24" s="44">
        <f t="shared" si="9"/>
        <v>0</v>
      </c>
      <c r="D24" s="44">
        <f t="shared" si="9"/>
        <v>0</v>
      </c>
      <c r="E24" s="44">
        <f t="shared" si="9"/>
        <v>2900000</v>
      </c>
      <c r="F24" s="45">
        <f t="shared" si="9"/>
        <v>2900000</v>
      </c>
      <c r="G24" s="46">
        <f t="shared" si="9"/>
        <v>2150000</v>
      </c>
      <c r="H24" s="45">
        <f t="shared" si="9"/>
        <v>450000</v>
      </c>
      <c r="I24" s="46">
        <f t="shared" si="9"/>
        <v>449818</v>
      </c>
      <c r="J24" s="45">
        <f t="shared" si="9"/>
        <v>957000</v>
      </c>
      <c r="K24" s="46">
        <f t="shared" si="9"/>
        <v>954611</v>
      </c>
      <c r="L24" s="45">
        <f t="shared" si="9"/>
        <v>0</v>
      </c>
      <c r="M24" s="46">
        <f t="shared" si="9"/>
        <v>854110</v>
      </c>
      <c r="N24" s="45">
        <f t="shared" si="9"/>
        <v>0</v>
      </c>
      <c r="O24" s="46">
        <f t="shared" si="9"/>
        <v>0</v>
      </c>
      <c r="P24" s="45">
        <f t="shared" si="9"/>
        <v>1407000</v>
      </c>
      <c r="Q24" s="46">
        <f t="shared" si="9"/>
        <v>2258539</v>
      </c>
      <c r="R24" s="24">
        <f t="shared" si="5"/>
        <v>-100</v>
      </c>
      <c r="S24" s="25">
        <f t="shared" si="6"/>
        <v>-10.527953271018248</v>
      </c>
      <c r="T24" s="24">
        <f t="shared" si="7"/>
        <v>48.517241379310342</v>
      </c>
      <c r="U24" s="26">
        <f t="shared" si="8"/>
        <v>77.880655172413796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341000</v>
      </c>
      <c r="I27" s="49">
        <v>340803</v>
      </c>
      <c r="J27" s="48">
        <v>691000</v>
      </c>
      <c r="K27" s="49">
        <v>689969</v>
      </c>
      <c r="L27" s="48"/>
      <c r="M27" s="49">
        <v>477012</v>
      </c>
      <c r="N27" s="48"/>
      <c r="O27" s="49"/>
      <c r="P27" s="48">
        <f t="shared" si="3"/>
        <v>1032000</v>
      </c>
      <c r="Q27" s="49">
        <f t="shared" si="4"/>
        <v>1507784</v>
      </c>
      <c r="R27" s="28">
        <f t="shared" si="5"/>
        <v>-100</v>
      </c>
      <c r="S27" s="29">
        <f t="shared" si="6"/>
        <v>-30.864720009159829</v>
      </c>
      <c r="T27" s="28">
        <f t="shared" si="7"/>
        <v>54.315789473684205</v>
      </c>
      <c r="U27" s="30">
        <f t="shared" si="8"/>
        <v>79.357052631578952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109000</v>
      </c>
      <c r="I29" s="49">
        <v>109015</v>
      </c>
      <c r="J29" s="48">
        <v>266000</v>
      </c>
      <c r="K29" s="49">
        <v>264642</v>
      </c>
      <c r="L29" s="48"/>
      <c r="M29" s="49">
        <v>377098</v>
      </c>
      <c r="N29" s="48"/>
      <c r="O29" s="49"/>
      <c r="P29" s="48">
        <f t="shared" si="3"/>
        <v>375000</v>
      </c>
      <c r="Q29" s="49">
        <f t="shared" si="4"/>
        <v>750755</v>
      </c>
      <c r="R29" s="28">
        <f t="shared" si="5"/>
        <v>-100</v>
      </c>
      <c r="S29" s="29">
        <f t="shared" si="6"/>
        <v>42.493632907852877</v>
      </c>
      <c r="T29" s="28">
        <f t="shared" si="7"/>
        <v>37.5</v>
      </c>
      <c r="U29" s="30">
        <f t="shared" si="8"/>
        <v>75.075499999999991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19623000</v>
      </c>
      <c r="C55" s="44">
        <f t="shared" si="20"/>
        <v>0</v>
      </c>
      <c r="D55" s="44">
        <f t="shared" si="20"/>
        <v>0</v>
      </c>
      <c r="E55" s="44">
        <f t="shared" si="20"/>
        <v>19623000</v>
      </c>
      <c r="F55" s="45">
        <f t="shared" si="20"/>
        <v>16725000</v>
      </c>
      <c r="G55" s="46">
        <f t="shared" si="20"/>
        <v>9563000</v>
      </c>
      <c r="H55" s="45">
        <f t="shared" si="20"/>
        <v>619000</v>
      </c>
      <c r="I55" s="46">
        <f t="shared" si="20"/>
        <v>618623</v>
      </c>
      <c r="J55" s="45">
        <f t="shared" si="20"/>
        <v>4338000</v>
      </c>
      <c r="K55" s="46">
        <f t="shared" si="20"/>
        <v>4318843</v>
      </c>
      <c r="L55" s="45">
        <f t="shared" si="20"/>
        <v>0</v>
      </c>
      <c r="M55" s="46">
        <f t="shared" si="20"/>
        <v>1204775</v>
      </c>
      <c r="N55" s="45">
        <f t="shared" si="20"/>
        <v>0</v>
      </c>
      <c r="O55" s="46">
        <f t="shared" si="20"/>
        <v>0</v>
      </c>
      <c r="P55" s="45">
        <f t="shared" si="20"/>
        <v>4957000</v>
      </c>
      <c r="Q55" s="46">
        <f t="shared" si="20"/>
        <v>6142241</v>
      </c>
      <c r="R55" s="24">
        <f t="shared" si="15"/>
        <v>-100</v>
      </c>
      <c r="S55" s="25">
        <f t="shared" si="16"/>
        <v>-72.104218653004978</v>
      </c>
      <c r="T55" s="24">
        <f t="shared" si="17"/>
        <v>25.26117311318351</v>
      </c>
      <c r="U55" s="26">
        <f t="shared" si="18"/>
        <v>31.301233246700299</v>
      </c>
      <c r="V55" s="45">
        <f>+V8+V39</f>
        <v>6534000</v>
      </c>
      <c r="W55" s="46">
        <f>+W8+W39</f>
        <v>1252774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19623000</v>
      </c>
      <c r="C59" s="56">
        <f t="shared" si="22"/>
        <v>0</v>
      </c>
      <c r="D59" s="56">
        <f t="shared" si="22"/>
        <v>0</v>
      </c>
      <c r="E59" s="56">
        <f t="shared" si="22"/>
        <v>19623000</v>
      </c>
      <c r="F59" s="57">
        <f t="shared" si="22"/>
        <v>16725000</v>
      </c>
      <c r="G59" s="58">
        <f t="shared" si="22"/>
        <v>9563000</v>
      </c>
      <c r="H59" s="57">
        <f t="shared" si="22"/>
        <v>619000</v>
      </c>
      <c r="I59" s="58">
        <f t="shared" si="22"/>
        <v>618623</v>
      </c>
      <c r="J59" s="57">
        <f t="shared" si="22"/>
        <v>4338000</v>
      </c>
      <c r="K59" s="58">
        <f t="shared" si="22"/>
        <v>4318843</v>
      </c>
      <c r="L59" s="57">
        <f t="shared" si="22"/>
        <v>0</v>
      </c>
      <c r="M59" s="59">
        <f t="shared" si="22"/>
        <v>1204775</v>
      </c>
      <c r="N59" s="57">
        <f t="shared" si="22"/>
        <v>0</v>
      </c>
      <c r="O59" s="58">
        <f t="shared" si="22"/>
        <v>0</v>
      </c>
      <c r="P59" s="57">
        <f t="shared" si="22"/>
        <v>4957000</v>
      </c>
      <c r="Q59" s="58">
        <f t="shared" si="22"/>
        <v>6142241</v>
      </c>
      <c r="R59" s="2"/>
      <c r="S59" s="3"/>
      <c r="T59" s="2"/>
      <c r="U59" s="3"/>
      <c r="V59" s="57">
        <f>+V55+V56</f>
        <v>6534000</v>
      </c>
      <c r="W59" s="58">
        <f>+W55+W56</f>
        <v>1252774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2250000</v>
      </c>
      <c r="C8" s="41">
        <f t="shared" si="0"/>
        <v>0</v>
      </c>
      <c r="D8" s="41">
        <f t="shared" si="0"/>
        <v>0</v>
      </c>
      <c r="E8" s="41">
        <f t="shared" si="0"/>
        <v>2250000</v>
      </c>
      <c r="F8" s="42">
        <f t="shared" si="0"/>
        <v>5148000</v>
      </c>
      <c r="G8" s="43">
        <f t="shared" si="0"/>
        <v>3979000</v>
      </c>
      <c r="H8" s="42">
        <f t="shared" si="0"/>
        <v>654000</v>
      </c>
      <c r="I8" s="43">
        <f t="shared" si="0"/>
        <v>473361</v>
      </c>
      <c r="J8" s="42">
        <f t="shared" si="0"/>
        <v>1481000</v>
      </c>
      <c r="K8" s="43">
        <f t="shared" si="0"/>
        <v>1138171</v>
      </c>
      <c r="L8" s="42">
        <f t="shared" si="0"/>
        <v>0</v>
      </c>
      <c r="M8" s="43">
        <f t="shared" si="0"/>
        <v>254496</v>
      </c>
      <c r="N8" s="42">
        <f t="shared" si="0"/>
        <v>0</v>
      </c>
      <c r="O8" s="43">
        <f t="shared" si="0"/>
        <v>0</v>
      </c>
      <c r="P8" s="42">
        <f t="shared" si="0"/>
        <v>2135000</v>
      </c>
      <c r="Q8" s="43">
        <f t="shared" si="0"/>
        <v>1866028</v>
      </c>
      <c r="R8" s="20">
        <f>IF($J8    =0,0,(($L8    -$J8    )/$J8    )*100)</f>
        <v>-100</v>
      </c>
      <c r="S8" s="21">
        <f>IF($K8    =0,0,(($M8    -$K8    )/$K8    )*100)</f>
        <v>-77.639915267565243</v>
      </c>
      <c r="T8" s="20">
        <f>IF($E8    =0,0,($P8    /$E8    )*100)</f>
        <v>94.888888888888886</v>
      </c>
      <c r="U8" s="22">
        <f>IF($E8    =0,0,($Q8    /$E8    )*100)</f>
        <v>82.934577777777776</v>
      </c>
      <c r="V8" s="42">
        <f>+V9+V24</f>
        <v>1258000</v>
      </c>
      <c r="W8" s="43">
        <f>+W9+W24</f>
        <v>855702</v>
      </c>
    </row>
    <row r="9" spans="1:23" x14ac:dyDescent="0.2">
      <c r="A9" s="23" t="s">
        <v>33</v>
      </c>
      <c r="B9" s="44">
        <f t="shared" ref="B9:Q9" si="1">SUM(B10:B23)</f>
        <v>0</v>
      </c>
      <c r="C9" s="44">
        <f t="shared" si="1"/>
        <v>0</v>
      </c>
      <c r="D9" s="44">
        <f t="shared" si="1"/>
        <v>0</v>
      </c>
      <c r="E9" s="44">
        <f t="shared" si="1"/>
        <v>0</v>
      </c>
      <c r="F9" s="45">
        <f t="shared" si="1"/>
        <v>2898000</v>
      </c>
      <c r="G9" s="46">
        <f t="shared" si="1"/>
        <v>2029000</v>
      </c>
      <c r="H9" s="45">
        <f t="shared" si="1"/>
        <v>0</v>
      </c>
      <c r="I9" s="46">
        <f t="shared" si="1"/>
        <v>0</v>
      </c>
      <c r="J9" s="45">
        <f t="shared" si="1"/>
        <v>856000</v>
      </c>
      <c r="K9" s="46">
        <f t="shared" si="1"/>
        <v>0</v>
      </c>
      <c r="L9" s="45">
        <f t="shared" si="1"/>
        <v>0</v>
      </c>
      <c r="M9" s="46">
        <f t="shared" si="1"/>
        <v>0</v>
      </c>
      <c r="N9" s="45">
        <f t="shared" si="1"/>
        <v>0</v>
      </c>
      <c r="O9" s="46">
        <f t="shared" si="1"/>
        <v>0</v>
      </c>
      <c r="P9" s="45">
        <f t="shared" si="1"/>
        <v>856000</v>
      </c>
      <c r="Q9" s="46">
        <f t="shared" si="1"/>
        <v>0</v>
      </c>
      <c r="R9" s="24">
        <f>IF($J9    =0,0,(($L9    -$J9    )/$J9    )*100)</f>
        <v>-100</v>
      </c>
      <c r="S9" s="25">
        <f>IF($K9    =0,0,(($M9    -$K9    )/$K9    )*100)</f>
        <v>0</v>
      </c>
      <c r="T9" s="24">
        <f>IF($E9    =0,0,($P9    /$E9    )*100)</f>
        <v>0</v>
      </c>
      <c r="U9" s="26">
        <f>IF($E9    =0,0,($Q9    /$E9    )*100)</f>
        <v>0</v>
      </c>
      <c r="V9" s="45">
        <f>SUM(V10:V23)</f>
        <v>1258000</v>
      </c>
      <c r="W9" s="46">
        <f>SUM(W10:W23)</f>
        <v>855702</v>
      </c>
    </row>
    <row r="10" spans="1:23" x14ac:dyDescent="0.2">
      <c r="A10" s="27" t="s">
        <v>34</v>
      </c>
      <c r="B10" s="47"/>
      <c r="C10" s="47"/>
      <c r="D10" s="47"/>
      <c r="E10" s="47">
        <f t="shared" ref="E10:E41" si="2">$B10   +$C10   +$D10</f>
        <v>0</v>
      </c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48">
        <f t="shared" ref="P10:P41" si="3">$H10   +$J10   +$L10   +$N10</f>
        <v>0</v>
      </c>
      <c r="Q10" s="49">
        <f t="shared" ref="Q10:Q41" si="4">$I10   +$K10   +$M10   +$O10</f>
        <v>0</v>
      </c>
      <c r="R10" s="28">
        <f t="shared" ref="R10:R41" si="5">IF($J10   =0,0,(($L10   -$J10   )/$J10   )*100)</f>
        <v>0</v>
      </c>
      <c r="S10" s="29">
        <f t="shared" ref="S10:S41" si="6">IF($K10   =0,0,(($M10   -$K10   )/$K10   )*100)</f>
        <v>0</v>
      </c>
      <c r="T10" s="28">
        <f t="shared" ref="T10:T41" si="7">IF($E10   =0,0,($P10   /$E10   )*100)</f>
        <v>0</v>
      </c>
      <c r="U10" s="30">
        <f t="shared" ref="U10:U41" si="8">IF($E10   =0,0,($Q10   /$E10   )*100)</f>
        <v>0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>
        <v>2898000</v>
      </c>
      <c r="G16" s="49">
        <v>2029000</v>
      </c>
      <c r="H16" s="48"/>
      <c r="I16" s="49"/>
      <c r="J16" s="48">
        <v>856000</v>
      </c>
      <c r="K16" s="49"/>
      <c r="L16" s="48"/>
      <c r="M16" s="49"/>
      <c r="N16" s="48"/>
      <c r="O16" s="49"/>
      <c r="P16" s="48">
        <f t="shared" si="3"/>
        <v>856000</v>
      </c>
      <c r="Q16" s="49">
        <f t="shared" si="4"/>
        <v>0</v>
      </c>
      <c r="R16" s="28">
        <f t="shared" si="5"/>
        <v>-100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>
        <v>1258000</v>
      </c>
      <c r="W16" s="49">
        <v>855702</v>
      </c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2250000</v>
      </c>
      <c r="C24" s="44">
        <f t="shared" si="9"/>
        <v>0</v>
      </c>
      <c r="D24" s="44">
        <f t="shared" si="9"/>
        <v>0</v>
      </c>
      <c r="E24" s="44">
        <f t="shared" si="9"/>
        <v>2250000</v>
      </c>
      <c r="F24" s="45">
        <f t="shared" si="9"/>
        <v>2250000</v>
      </c>
      <c r="G24" s="46">
        <f t="shared" si="9"/>
        <v>1950000</v>
      </c>
      <c r="H24" s="45">
        <f t="shared" si="9"/>
        <v>654000</v>
      </c>
      <c r="I24" s="46">
        <f t="shared" si="9"/>
        <v>473361</v>
      </c>
      <c r="J24" s="45">
        <f t="shared" si="9"/>
        <v>625000</v>
      </c>
      <c r="K24" s="46">
        <f t="shared" si="9"/>
        <v>1138171</v>
      </c>
      <c r="L24" s="45">
        <f t="shared" si="9"/>
        <v>0</v>
      </c>
      <c r="M24" s="46">
        <f t="shared" si="9"/>
        <v>254496</v>
      </c>
      <c r="N24" s="45">
        <f t="shared" si="9"/>
        <v>0</v>
      </c>
      <c r="O24" s="46">
        <f t="shared" si="9"/>
        <v>0</v>
      </c>
      <c r="P24" s="45">
        <f t="shared" si="9"/>
        <v>1279000</v>
      </c>
      <c r="Q24" s="46">
        <f t="shared" si="9"/>
        <v>1866028</v>
      </c>
      <c r="R24" s="24">
        <f t="shared" si="5"/>
        <v>-100</v>
      </c>
      <c r="S24" s="25">
        <f t="shared" si="6"/>
        <v>-77.639915267565243</v>
      </c>
      <c r="T24" s="24">
        <f t="shared" si="7"/>
        <v>56.844444444444441</v>
      </c>
      <c r="U24" s="26">
        <f t="shared" si="8"/>
        <v>82.934577777777776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1250000</v>
      </c>
      <c r="C27" s="47"/>
      <c r="D27" s="47"/>
      <c r="E27" s="47">
        <f t="shared" si="2"/>
        <v>1250000</v>
      </c>
      <c r="F27" s="48">
        <v>1250000</v>
      </c>
      <c r="G27" s="49">
        <v>1250000</v>
      </c>
      <c r="H27" s="48">
        <v>404000</v>
      </c>
      <c r="I27" s="49">
        <v>404278</v>
      </c>
      <c r="J27" s="48">
        <v>394000</v>
      </c>
      <c r="K27" s="49">
        <v>394700</v>
      </c>
      <c r="L27" s="48"/>
      <c r="M27" s="49">
        <v>254496</v>
      </c>
      <c r="N27" s="48"/>
      <c r="O27" s="49"/>
      <c r="P27" s="48">
        <f t="shared" si="3"/>
        <v>798000</v>
      </c>
      <c r="Q27" s="49">
        <f t="shared" si="4"/>
        <v>1053474</v>
      </c>
      <c r="R27" s="28">
        <f t="shared" si="5"/>
        <v>-100</v>
      </c>
      <c r="S27" s="29">
        <f t="shared" si="6"/>
        <v>-35.5216620217887</v>
      </c>
      <c r="T27" s="28">
        <f t="shared" si="7"/>
        <v>63.839999999999996</v>
      </c>
      <c r="U27" s="30">
        <f t="shared" si="8"/>
        <v>84.277919999999995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250000</v>
      </c>
      <c r="I29" s="49">
        <v>69083</v>
      </c>
      <c r="J29" s="48">
        <v>231000</v>
      </c>
      <c r="K29" s="49">
        <v>743471</v>
      </c>
      <c r="L29" s="48"/>
      <c r="M29" s="49"/>
      <c r="N29" s="48"/>
      <c r="O29" s="49"/>
      <c r="P29" s="48">
        <f t="shared" si="3"/>
        <v>481000</v>
      </c>
      <c r="Q29" s="49">
        <f t="shared" si="4"/>
        <v>812554</v>
      </c>
      <c r="R29" s="28">
        <f t="shared" si="5"/>
        <v>-100</v>
      </c>
      <c r="S29" s="29">
        <f t="shared" si="6"/>
        <v>-100</v>
      </c>
      <c r="T29" s="28">
        <f t="shared" si="7"/>
        <v>48.1</v>
      </c>
      <c r="U29" s="30">
        <f t="shared" si="8"/>
        <v>81.255399999999995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2250000</v>
      </c>
      <c r="C55" s="44">
        <f t="shared" si="20"/>
        <v>0</v>
      </c>
      <c r="D55" s="44">
        <f t="shared" si="20"/>
        <v>0</v>
      </c>
      <c r="E55" s="44">
        <f t="shared" si="20"/>
        <v>2250000</v>
      </c>
      <c r="F55" s="45">
        <f t="shared" si="20"/>
        <v>5148000</v>
      </c>
      <c r="G55" s="46">
        <f t="shared" si="20"/>
        <v>3979000</v>
      </c>
      <c r="H55" s="45">
        <f t="shared" si="20"/>
        <v>654000</v>
      </c>
      <c r="I55" s="46">
        <f t="shared" si="20"/>
        <v>473361</v>
      </c>
      <c r="J55" s="45">
        <f t="shared" si="20"/>
        <v>1481000</v>
      </c>
      <c r="K55" s="46">
        <f t="shared" si="20"/>
        <v>1138171</v>
      </c>
      <c r="L55" s="45">
        <f t="shared" si="20"/>
        <v>0</v>
      </c>
      <c r="M55" s="46">
        <f t="shared" si="20"/>
        <v>254496</v>
      </c>
      <c r="N55" s="45">
        <f t="shared" si="20"/>
        <v>0</v>
      </c>
      <c r="O55" s="46">
        <f t="shared" si="20"/>
        <v>0</v>
      </c>
      <c r="P55" s="45">
        <f t="shared" si="20"/>
        <v>2135000</v>
      </c>
      <c r="Q55" s="46">
        <f t="shared" si="20"/>
        <v>1866028</v>
      </c>
      <c r="R55" s="24">
        <f t="shared" si="15"/>
        <v>-100</v>
      </c>
      <c r="S55" s="25">
        <f t="shared" si="16"/>
        <v>-77.639915267565243</v>
      </c>
      <c r="T55" s="24">
        <f t="shared" si="17"/>
        <v>94.888888888888886</v>
      </c>
      <c r="U55" s="26">
        <f t="shared" si="18"/>
        <v>82.934577777777776</v>
      </c>
      <c r="V55" s="45">
        <f>+V8+V39</f>
        <v>1258000</v>
      </c>
      <c r="W55" s="46">
        <f>+W8+W39</f>
        <v>855702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2250000</v>
      </c>
      <c r="C59" s="56">
        <f t="shared" si="22"/>
        <v>0</v>
      </c>
      <c r="D59" s="56">
        <f t="shared" si="22"/>
        <v>0</v>
      </c>
      <c r="E59" s="56">
        <f t="shared" si="22"/>
        <v>2250000</v>
      </c>
      <c r="F59" s="57">
        <f t="shared" si="22"/>
        <v>5148000</v>
      </c>
      <c r="G59" s="58">
        <f t="shared" si="22"/>
        <v>3979000</v>
      </c>
      <c r="H59" s="57">
        <f t="shared" si="22"/>
        <v>654000</v>
      </c>
      <c r="I59" s="58">
        <f t="shared" si="22"/>
        <v>473361</v>
      </c>
      <c r="J59" s="57">
        <f t="shared" si="22"/>
        <v>1481000</v>
      </c>
      <c r="K59" s="58">
        <f t="shared" si="22"/>
        <v>1138171</v>
      </c>
      <c r="L59" s="57">
        <f t="shared" si="22"/>
        <v>0</v>
      </c>
      <c r="M59" s="59">
        <f t="shared" si="22"/>
        <v>254496</v>
      </c>
      <c r="N59" s="57">
        <f t="shared" si="22"/>
        <v>0</v>
      </c>
      <c r="O59" s="58">
        <f t="shared" si="22"/>
        <v>0</v>
      </c>
      <c r="P59" s="57">
        <f t="shared" si="22"/>
        <v>2135000</v>
      </c>
      <c r="Q59" s="58">
        <f t="shared" si="22"/>
        <v>1866028</v>
      </c>
      <c r="R59" s="2"/>
      <c r="S59" s="3"/>
      <c r="T59" s="2"/>
      <c r="U59" s="3"/>
      <c r="V59" s="57">
        <f>+V55+V56</f>
        <v>1258000</v>
      </c>
      <c r="W59" s="58">
        <f>+W55+W56</f>
        <v>855702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17963000</v>
      </c>
      <c r="C8" s="41">
        <f t="shared" si="0"/>
        <v>0</v>
      </c>
      <c r="D8" s="41">
        <f t="shared" si="0"/>
        <v>0</v>
      </c>
      <c r="E8" s="41">
        <f t="shared" si="0"/>
        <v>17963000</v>
      </c>
      <c r="F8" s="42">
        <f t="shared" si="0"/>
        <v>17963000</v>
      </c>
      <c r="G8" s="43">
        <f t="shared" si="0"/>
        <v>11942000</v>
      </c>
      <c r="H8" s="42">
        <f t="shared" si="0"/>
        <v>4460000</v>
      </c>
      <c r="I8" s="43">
        <f t="shared" si="0"/>
        <v>4461729</v>
      </c>
      <c r="J8" s="42">
        <f t="shared" si="0"/>
        <v>2997000</v>
      </c>
      <c r="K8" s="43">
        <f t="shared" si="0"/>
        <v>3622694</v>
      </c>
      <c r="L8" s="42">
        <f t="shared" si="0"/>
        <v>0</v>
      </c>
      <c r="M8" s="43">
        <f t="shared" si="0"/>
        <v>2510141</v>
      </c>
      <c r="N8" s="42">
        <f t="shared" si="0"/>
        <v>0</v>
      </c>
      <c r="O8" s="43">
        <f t="shared" si="0"/>
        <v>0</v>
      </c>
      <c r="P8" s="42">
        <f t="shared" si="0"/>
        <v>7457000</v>
      </c>
      <c r="Q8" s="43">
        <f t="shared" si="0"/>
        <v>10594564</v>
      </c>
      <c r="R8" s="20">
        <f>IF($J8    =0,0,(($L8    -$J8    )/$J8    )*100)</f>
        <v>-100</v>
      </c>
      <c r="S8" s="21">
        <f>IF($K8    =0,0,(($M8    -$K8    )/$K8    )*100)</f>
        <v>-30.710653452927573</v>
      </c>
      <c r="T8" s="20">
        <f>IF($E8    =0,0,($P8    /$E8    )*100)</f>
        <v>41.513110282246842</v>
      </c>
      <c r="U8" s="22">
        <f>IF($E8    =0,0,($Q8    /$E8    )*100)</f>
        <v>58.979925402215663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15063000</v>
      </c>
      <c r="C9" s="44">
        <f t="shared" si="1"/>
        <v>0</v>
      </c>
      <c r="D9" s="44">
        <f t="shared" si="1"/>
        <v>0</v>
      </c>
      <c r="E9" s="44">
        <f t="shared" si="1"/>
        <v>15063000</v>
      </c>
      <c r="F9" s="45">
        <f t="shared" si="1"/>
        <v>15063000</v>
      </c>
      <c r="G9" s="46">
        <f t="shared" si="1"/>
        <v>9342000</v>
      </c>
      <c r="H9" s="45">
        <f t="shared" si="1"/>
        <v>4033000</v>
      </c>
      <c r="I9" s="46">
        <f t="shared" si="1"/>
        <v>4032998</v>
      </c>
      <c r="J9" s="45">
        <f t="shared" si="1"/>
        <v>2267000</v>
      </c>
      <c r="K9" s="46">
        <f t="shared" si="1"/>
        <v>2267272</v>
      </c>
      <c r="L9" s="45">
        <f t="shared" si="1"/>
        <v>0</v>
      </c>
      <c r="M9" s="46">
        <f t="shared" si="1"/>
        <v>1574176</v>
      </c>
      <c r="N9" s="45">
        <f t="shared" si="1"/>
        <v>0</v>
      </c>
      <c r="O9" s="46">
        <f t="shared" si="1"/>
        <v>0</v>
      </c>
      <c r="P9" s="45">
        <f t="shared" si="1"/>
        <v>6300000</v>
      </c>
      <c r="Q9" s="46">
        <f t="shared" si="1"/>
        <v>7874446</v>
      </c>
      <c r="R9" s="24">
        <f>IF($J9    =0,0,(($L9    -$J9    )/$J9    )*100)</f>
        <v>-100</v>
      </c>
      <c r="S9" s="25">
        <f>IF($K9    =0,0,(($M9    -$K9    )/$K9    )*100)</f>
        <v>-30.569600824250465</v>
      </c>
      <c r="T9" s="24">
        <f>IF($E9    =0,0,($P9    /$E9    )*100)</f>
        <v>41.824337781318462</v>
      </c>
      <c r="U9" s="26">
        <f>IF($E9    =0,0,($Q9    /$E9    )*100)</f>
        <v>52.276744340436835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10063000</v>
      </c>
      <c r="C10" s="47"/>
      <c r="D10" s="47"/>
      <c r="E10" s="47">
        <f t="shared" ref="E10:E41" si="2">$B10   +$C10   +$D10</f>
        <v>10063000</v>
      </c>
      <c r="F10" s="48">
        <v>10063000</v>
      </c>
      <c r="G10" s="49">
        <v>7342000</v>
      </c>
      <c r="H10" s="48">
        <v>4033000</v>
      </c>
      <c r="I10" s="49">
        <v>4032998</v>
      </c>
      <c r="J10" s="48">
        <v>2267000</v>
      </c>
      <c r="K10" s="49">
        <v>2267272</v>
      </c>
      <c r="L10" s="48"/>
      <c r="M10" s="49">
        <v>1574176</v>
      </c>
      <c r="N10" s="48"/>
      <c r="O10" s="49"/>
      <c r="P10" s="48">
        <f t="shared" ref="P10:P41" si="3">$H10   +$J10   +$L10   +$N10</f>
        <v>6300000</v>
      </c>
      <c r="Q10" s="49">
        <f t="shared" ref="Q10:Q41" si="4">$I10   +$K10   +$M10   +$O10</f>
        <v>7874446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-30.569600824250465</v>
      </c>
      <c r="T10" s="28">
        <f t="shared" ref="T10:T41" si="7">IF($E10   =0,0,($P10   /$E10   )*100)</f>
        <v>62.605584815661331</v>
      </c>
      <c r="U10" s="30">
        <f t="shared" ref="U10:U41" si="8">IF($E10   =0,0,($Q10   /$E10   )*100)</f>
        <v>78.251475703070653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1000000</v>
      </c>
      <c r="C13" s="47"/>
      <c r="D13" s="47"/>
      <c r="E13" s="47">
        <f t="shared" si="2"/>
        <v>1000000</v>
      </c>
      <c r="F13" s="48">
        <v>1000000</v>
      </c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2900000</v>
      </c>
      <c r="C24" s="44">
        <f t="shared" si="9"/>
        <v>0</v>
      </c>
      <c r="D24" s="44">
        <f t="shared" si="9"/>
        <v>0</v>
      </c>
      <c r="E24" s="44">
        <f t="shared" si="9"/>
        <v>2900000</v>
      </c>
      <c r="F24" s="45">
        <f t="shared" si="9"/>
        <v>2900000</v>
      </c>
      <c r="G24" s="46">
        <f t="shared" si="9"/>
        <v>2600000</v>
      </c>
      <c r="H24" s="45">
        <f t="shared" si="9"/>
        <v>427000</v>
      </c>
      <c r="I24" s="46">
        <f t="shared" si="9"/>
        <v>428731</v>
      </c>
      <c r="J24" s="45">
        <f t="shared" si="9"/>
        <v>730000</v>
      </c>
      <c r="K24" s="46">
        <f t="shared" si="9"/>
        <v>1355422</v>
      </c>
      <c r="L24" s="45">
        <f t="shared" si="9"/>
        <v>0</v>
      </c>
      <c r="M24" s="46">
        <f t="shared" si="9"/>
        <v>935965</v>
      </c>
      <c r="N24" s="45">
        <f t="shared" si="9"/>
        <v>0</v>
      </c>
      <c r="O24" s="46">
        <f t="shared" si="9"/>
        <v>0</v>
      </c>
      <c r="P24" s="45">
        <f t="shared" si="9"/>
        <v>1157000</v>
      </c>
      <c r="Q24" s="46">
        <f t="shared" si="9"/>
        <v>2720118</v>
      </c>
      <c r="R24" s="24">
        <f t="shared" si="5"/>
        <v>-100</v>
      </c>
      <c r="S24" s="25">
        <f t="shared" si="6"/>
        <v>-30.946598181230645</v>
      </c>
      <c r="T24" s="24">
        <f t="shared" si="7"/>
        <v>39.896551724137929</v>
      </c>
      <c r="U24" s="26">
        <f t="shared" si="8"/>
        <v>93.797172413793106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224000</v>
      </c>
      <c r="I27" s="49">
        <v>225036</v>
      </c>
      <c r="J27" s="48">
        <v>658000</v>
      </c>
      <c r="K27" s="49">
        <v>1165072</v>
      </c>
      <c r="L27" s="48"/>
      <c r="M27" s="49">
        <v>751015</v>
      </c>
      <c r="N27" s="48"/>
      <c r="O27" s="49"/>
      <c r="P27" s="48">
        <f t="shared" si="3"/>
        <v>882000</v>
      </c>
      <c r="Q27" s="49">
        <f t="shared" si="4"/>
        <v>2141123</v>
      </c>
      <c r="R27" s="28">
        <f t="shared" si="5"/>
        <v>-100</v>
      </c>
      <c r="S27" s="29">
        <f t="shared" si="6"/>
        <v>-35.539176977903516</v>
      </c>
      <c r="T27" s="28">
        <f t="shared" si="7"/>
        <v>46.421052631578945</v>
      </c>
      <c r="U27" s="30">
        <f t="shared" si="8"/>
        <v>112.69068421052633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203000</v>
      </c>
      <c r="I29" s="49">
        <v>203695</v>
      </c>
      <c r="J29" s="48">
        <v>72000</v>
      </c>
      <c r="K29" s="49">
        <v>190350</v>
      </c>
      <c r="L29" s="48"/>
      <c r="M29" s="49">
        <v>184950</v>
      </c>
      <c r="N29" s="48"/>
      <c r="O29" s="49"/>
      <c r="P29" s="48">
        <f t="shared" si="3"/>
        <v>275000</v>
      </c>
      <c r="Q29" s="49">
        <f t="shared" si="4"/>
        <v>578995</v>
      </c>
      <c r="R29" s="28">
        <f t="shared" si="5"/>
        <v>-100</v>
      </c>
      <c r="S29" s="29">
        <f t="shared" si="6"/>
        <v>-2.8368794326241136</v>
      </c>
      <c r="T29" s="28">
        <f t="shared" si="7"/>
        <v>27.500000000000004</v>
      </c>
      <c r="U29" s="30">
        <f t="shared" si="8"/>
        <v>57.899500000000003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2000000</v>
      </c>
      <c r="C39" s="53">
        <f t="shared" si="10"/>
        <v>0</v>
      </c>
      <c r="D39" s="53">
        <f t="shared" si="10"/>
        <v>0</v>
      </c>
      <c r="E39" s="53">
        <f t="shared" si="10"/>
        <v>2000000</v>
      </c>
      <c r="F39" s="54">
        <f t="shared" si="10"/>
        <v>2000000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2000000</v>
      </c>
      <c r="C40" s="44">
        <f t="shared" si="11"/>
        <v>0</v>
      </c>
      <c r="D40" s="44">
        <f t="shared" si="11"/>
        <v>0</v>
      </c>
      <c r="E40" s="44">
        <f t="shared" si="11"/>
        <v>2000000</v>
      </c>
      <c r="F40" s="45">
        <f t="shared" si="11"/>
        <v>2000000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2000000</v>
      </c>
      <c r="C49" s="47"/>
      <c r="D49" s="47"/>
      <c r="E49" s="47">
        <f t="shared" si="12"/>
        <v>2000000</v>
      </c>
      <c r="F49" s="48">
        <v>2000000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19963000</v>
      </c>
      <c r="C55" s="44">
        <f t="shared" si="20"/>
        <v>0</v>
      </c>
      <c r="D55" s="44">
        <f t="shared" si="20"/>
        <v>0</v>
      </c>
      <c r="E55" s="44">
        <f t="shared" si="20"/>
        <v>19963000</v>
      </c>
      <c r="F55" s="45">
        <f t="shared" si="20"/>
        <v>19963000</v>
      </c>
      <c r="G55" s="46">
        <f t="shared" si="20"/>
        <v>11942000</v>
      </c>
      <c r="H55" s="45">
        <f t="shared" si="20"/>
        <v>4460000</v>
      </c>
      <c r="I55" s="46">
        <f t="shared" si="20"/>
        <v>4461729</v>
      </c>
      <c r="J55" s="45">
        <f t="shared" si="20"/>
        <v>2997000</v>
      </c>
      <c r="K55" s="46">
        <f t="shared" si="20"/>
        <v>3622694</v>
      </c>
      <c r="L55" s="45">
        <f t="shared" si="20"/>
        <v>0</v>
      </c>
      <c r="M55" s="46">
        <f t="shared" si="20"/>
        <v>2510141</v>
      </c>
      <c r="N55" s="45">
        <f t="shared" si="20"/>
        <v>0</v>
      </c>
      <c r="O55" s="46">
        <f t="shared" si="20"/>
        <v>0</v>
      </c>
      <c r="P55" s="45">
        <f t="shared" si="20"/>
        <v>7457000</v>
      </c>
      <c r="Q55" s="46">
        <f t="shared" si="20"/>
        <v>10594564</v>
      </c>
      <c r="R55" s="24">
        <f t="shared" si="15"/>
        <v>-100</v>
      </c>
      <c r="S55" s="25">
        <f t="shared" si="16"/>
        <v>-30.710653452927573</v>
      </c>
      <c r="T55" s="24">
        <f t="shared" si="17"/>
        <v>37.354105094424682</v>
      </c>
      <c r="U55" s="26">
        <f t="shared" si="18"/>
        <v>53.071001352502137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19963000</v>
      </c>
      <c r="C59" s="56">
        <f t="shared" si="22"/>
        <v>0</v>
      </c>
      <c r="D59" s="56">
        <f t="shared" si="22"/>
        <v>0</v>
      </c>
      <c r="E59" s="56">
        <f t="shared" si="22"/>
        <v>19963000</v>
      </c>
      <c r="F59" s="57">
        <f t="shared" si="22"/>
        <v>19963000</v>
      </c>
      <c r="G59" s="58">
        <f t="shared" si="22"/>
        <v>11942000</v>
      </c>
      <c r="H59" s="57">
        <f t="shared" si="22"/>
        <v>4460000</v>
      </c>
      <c r="I59" s="58">
        <f t="shared" si="22"/>
        <v>4461729</v>
      </c>
      <c r="J59" s="57">
        <f t="shared" si="22"/>
        <v>2997000</v>
      </c>
      <c r="K59" s="58">
        <f t="shared" si="22"/>
        <v>3622694</v>
      </c>
      <c r="L59" s="57">
        <f t="shared" si="22"/>
        <v>0</v>
      </c>
      <c r="M59" s="59">
        <f t="shared" si="22"/>
        <v>2510141</v>
      </c>
      <c r="N59" s="57">
        <f t="shared" si="22"/>
        <v>0</v>
      </c>
      <c r="O59" s="58">
        <f t="shared" si="22"/>
        <v>0</v>
      </c>
      <c r="P59" s="57">
        <f t="shared" si="22"/>
        <v>7457000</v>
      </c>
      <c r="Q59" s="58">
        <f t="shared" si="22"/>
        <v>10594564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20512000</v>
      </c>
      <c r="C8" s="41">
        <f t="shared" si="0"/>
        <v>0</v>
      </c>
      <c r="D8" s="41">
        <f t="shared" si="0"/>
        <v>0</v>
      </c>
      <c r="E8" s="41">
        <f t="shared" si="0"/>
        <v>20512000</v>
      </c>
      <c r="F8" s="42">
        <f t="shared" si="0"/>
        <v>20512000</v>
      </c>
      <c r="G8" s="43">
        <f t="shared" si="0"/>
        <v>17300000</v>
      </c>
      <c r="H8" s="42">
        <f t="shared" si="0"/>
        <v>5776000</v>
      </c>
      <c r="I8" s="43">
        <f t="shared" si="0"/>
        <v>8065629</v>
      </c>
      <c r="J8" s="42">
        <f t="shared" si="0"/>
        <v>6560000</v>
      </c>
      <c r="K8" s="43">
        <f t="shared" si="0"/>
        <v>7475829</v>
      </c>
      <c r="L8" s="42">
        <f t="shared" si="0"/>
        <v>0</v>
      </c>
      <c r="M8" s="43">
        <f t="shared" si="0"/>
        <v>-1513905</v>
      </c>
      <c r="N8" s="42">
        <f t="shared" si="0"/>
        <v>0</v>
      </c>
      <c r="O8" s="43">
        <f t="shared" si="0"/>
        <v>0</v>
      </c>
      <c r="P8" s="42">
        <f t="shared" si="0"/>
        <v>12336000</v>
      </c>
      <c r="Q8" s="43">
        <f t="shared" si="0"/>
        <v>14027553</v>
      </c>
      <c r="R8" s="20">
        <f>IF($J8    =0,0,(($L8    -$J8    )/$J8    )*100)</f>
        <v>-100</v>
      </c>
      <c r="S8" s="21">
        <f>IF($K8    =0,0,(($M8    -$K8    )/$K8    )*100)</f>
        <v>-120.25066383942169</v>
      </c>
      <c r="T8" s="20">
        <f>IF($E8    =0,0,($P8    /$E8    )*100)</f>
        <v>60.140405616224648</v>
      </c>
      <c r="U8" s="22">
        <f>IF($E8    =0,0,($Q8    /$E8    )*100)</f>
        <v>68.387056357254295</v>
      </c>
      <c r="V8" s="42">
        <f>+V9+V24</f>
        <v>7993000</v>
      </c>
      <c r="W8" s="43">
        <f>+W9+W24</f>
        <v>6950297</v>
      </c>
    </row>
    <row r="9" spans="1:23" x14ac:dyDescent="0.2">
      <c r="A9" s="23" t="s">
        <v>33</v>
      </c>
      <c r="B9" s="44">
        <f t="shared" ref="B9:Q9" si="1">SUM(B10:B23)</f>
        <v>17612000</v>
      </c>
      <c r="C9" s="44">
        <f t="shared" si="1"/>
        <v>0</v>
      </c>
      <c r="D9" s="44">
        <f t="shared" si="1"/>
        <v>0</v>
      </c>
      <c r="E9" s="44">
        <f t="shared" si="1"/>
        <v>17612000</v>
      </c>
      <c r="F9" s="45">
        <f t="shared" si="1"/>
        <v>17612000</v>
      </c>
      <c r="G9" s="46">
        <f t="shared" si="1"/>
        <v>14700000</v>
      </c>
      <c r="H9" s="45">
        <f t="shared" si="1"/>
        <v>4012000</v>
      </c>
      <c r="I9" s="46">
        <f t="shared" si="1"/>
        <v>6250361</v>
      </c>
      <c r="J9" s="45">
        <f t="shared" si="1"/>
        <v>6157000</v>
      </c>
      <c r="K9" s="46">
        <f t="shared" si="1"/>
        <v>7073602</v>
      </c>
      <c r="L9" s="45">
        <f t="shared" si="1"/>
        <v>0</v>
      </c>
      <c r="M9" s="46">
        <f t="shared" si="1"/>
        <v>-1787054</v>
      </c>
      <c r="N9" s="45">
        <f t="shared" si="1"/>
        <v>0</v>
      </c>
      <c r="O9" s="46">
        <f t="shared" si="1"/>
        <v>0</v>
      </c>
      <c r="P9" s="45">
        <f t="shared" si="1"/>
        <v>10169000</v>
      </c>
      <c r="Q9" s="46">
        <f t="shared" si="1"/>
        <v>11536909</v>
      </c>
      <c r="R9" s="24">
        <f>IF($J9    =0,0,(($L9    -$J9    )/$J9    )*100)</f>
        <v>-100</v>
      </c>
      <c r="S9" s="25">
        <f>IF($K9    =0,0,(($M9    -$K9    )/$K9    )*100)</f>
        <v>-125.26370581777148</v>
      </c>
      <c r="T9" s="24">
        <f>IF($E9    =0,0,($P9    /$E9    )*100)</f>
        <v>57.739041562570968</v>
      </c>
      <c r="U9" s="26">
        <f>IF($E9    =0,0,($Q9    /$E9    )*100)</f>
        <v>65.505956166250286</v>
      </c>
      <c r="V9" s="45">
        <f>SUM(V10:V23)</f>
        <v>5294000</v>
      </c>
      <c r="W9" s="46">
        <f>SUM(W10:W23)</f>
        <v>5294000</v>
      </c>
    </row>
    <row r="10" spans="1:23" x14ac:dyDescent="0.2">
      <c r="A10" s="27" t="s">
        <v>34</v>
      </c>
      <c r="B10" s="47">
        <v>11612000</v>
      </c>
      <c r="C10" s="47"/>
      <c r="D10" s="47"/>
      <c r="E10" s="47">
        <f t="shared" ref="E10:E41" si="2">$B10   +$C10   +$D10</f>
        <v>11612000</v>
      </c>
      <c r="F10" s="48">
        <v>11612000</v>
      </c>
      <c r="G10" s="49">
        <v>10700000</v>
      </c>
      <c r="H10" s="48">
        <v>4012000</v>
      </c>
      <c r="I10" s="49">
        <v>4046597</v>
      </c>
      <c r="J10" s="48">
        <v>4157000</v>
      </c>
      <c r="K10" s="49">
        <v>6885768</v>
      </c>
      <c r="L10" s="48"/>
      <c r="M10" s="49">
        <v>130251</v>
      </c>
      <c r="N10" s="48"/>
      <c r="O10" s="49"/>
      <c r="P10" s="48">
        <f t="shared" ref="P10:P41" si="3">$H10   +$J10   +$L10   +$N10</f>
        <v>8169000</v>
      </c>
      <c r="Q10" s="49">
        <f t="shared" ref="Q10:Q41" si="4">$I10   +$K10   +$M10   +$O10</f>
        <v>11062616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-98.108402722833532</v>
      </c>
      <c r="T10" s="28">
        <f t="shared" ref="T10:T41" si="7">IF($E10   =0,0,($P10   /$E10   )*100)</f>
        <v>70.349638305201509</v>
      </c>
      <c r="U10" s="30">
        <f t="shared" ref="U10:U41" si="8">IF($E10   =0,0,($Q10   /$E10   )*100)</f>
        <v>95.268825353083017</v>
      </c>
      <c r="V10" s="48">
        <v>3358000</v>
      </c>
      <c r="W10" s="49">
        <v>3358000</v>
      </c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2000000</v>
      </c>
      <c r="C13" s="47"/>
      <c r="D13" s="47"/>
      <c r="E13" s="47">
        <f t="shared" si="2"/>
        <v>2000000</v>
      </c>
      <c r="F13" s="48">
        <v>2000000</v>
      </c>
      <c r="G13" s="49">
        <v>2000000</v>
      </c>
      <c r="H13" s="48"/>
      <c r="I13" s="49">
        <v>2203764</v>
      </c>
      <c r="J13" s="48">
        <v>2000000</v>
      </c>
      <c r="K13" s="49"/>
      <c r="L13" s="48"/>
      <c r="M13" s="49">
        <v>-1936000</v>
      </c>
      <c r="N13" s="48"/>
      <c r="O13" s="49"/>
      <c r="P13" s="48">
        <f t="shared" si="3"/>
        <v>2000000</v>
      </c>
      <c r="Q13" s="49">
        <f t="shared" si="4"/>
        <v>267764</v>
      </c>
      <c r="R13" s="28">
        <f t="shared" si="5"/>
        <v>-100</v>
      </c>
      <c r="S13" s="29">
        <f t="shared" si="6"/>
        <v>0</v>
      </c>
      <c r="T13" s="28">
        <f t="shared" si="7"/>
        <v>100</v>
      </c>
      <c r="U13" s="30">
        <f t="shared" si="8"/>
        <v>13.388199999999999</v>
      </c>
      <c r="V13" s="48">
        <v>1936000</v>
      </c>
      <c r="W13" s="49">
        <v>1936000</v>
      </c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/>
      <c r="J23" s="48"/>
      <c r="K23" s="49">
        <v>187834</v>
      </c>
      <c r="L23" s="48"/>
      <c r="M23" s="49">
        <v>18695</v>
      </c>
      <c r="N23" s="48"/>
      <c r="O23" s="49"/>
      <c r="P23" s="48">
        <f t="shared" si="3"/>
        <v>0</v>
      </c>
      <c r="Q23" s="49">
        <f t="shared" si="4"/>
        <v>206529</v>
      </c>
      <c r="R23" s="28">
        <f t="shared" si="5"/>
        <v>0</v>
      </c>
      <c r="S23" s="29">
        <f t="shared" si="6"/>
        <v>-90.047062832075127</v>
      </c>
      <c r="T23" s="28">
        <f t="shared" si="7"/>
        <v>0</v>
      </c>
      <c r="U23" s="30">
        <f t="shared" si="8"/>
        <v>5.1632249999999997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2900000</v>
      </c>
      <c r="C24" s="44">
        <f t="shared" si="9"/>
        <v>0</v>
      </c>
      <c r="D24" s="44">
        <f t="shared" si="9"/>
        <v>0</v>
      </c>
      <c r="E24" s="44">
        <f t="shared" si="9"/>
        <v>2900000</v>
      </c>
      <c r="F24" s="45">
        <f t="shared" si="9"/>
        <v>2900000</v>
      </c>
      <c r="G24" s="46">
        <f t="shared" si="9"/>
        <v>2600000</v>
      </c>
      <c r="H24" s="45">
        <f t="shared" si="9"/>
        <v>1764000</v>
      </c>
      <c r="I24" s="46">
        <f t="shared" si="9"/>
        <v>1815268</v>
      </c>
      <c r="J24" s="45">
        <f t="shared" si="9"/>
        <v>403000</v>
      </c>
      <c r="K24" s="46">
        <f t="shared" si="9"/>
        <v>402227</v>
      </c>
      <c r="L24" s="45">
        <f t="shared" si="9"/>
        <v>0</v>
      </c>
      <c r="M24" s="46">
        <f t="shared" si="9"/>
        <v>273149</v>
      </c>
      <c r="N24" s="45">
        <f t="shared" si="9"/>
        <v>0</v>
      </c>
      <c r="O24" s="46">
        <f t="shared" si="9"/>
        <v>0</v>
      </c>
      <c r="P24" s="45">
        <f t="shared" si="9"/>
        <v>2167000</v>
      </c>
      <c r="Q24" s="46">
        <f t="shared" si="9"/>
        <v>2490644</v>
      </c>
      <c r="R24" s="24">
        <f t="shared" si="5"/>
        <v>-100</v>
      </c>
      <c r="S24" s="25">
        <f t="shared" si="6"/>
        <v>-32.090834280145295</v>
      </c>
      <c r="T24" s="24">
        <f t="shared" si="7"/>
        <v>74.724137931034491</v>
      </c>
      <c r="U24" s="26">
        <f t="shared" si="8"/>
        <v>85.884275862068975</v>
      </c>
      <c r="V24" s="45">
        <f>SUM(V25:V38)</f>
        <v>2699000</v>
      </c>
      <c r="W24" s="46">
        <f>SUM(W25:W38)</f>
        <v>1656297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1764000</v>
      </c>
      <c r="I27" s="49">
        <v>1764176</v>
      </c>
      <c r="J27" s="48">
        <v>127000</v>
      </c>
      <c r="K27" s="49">
        <v>127844</v>
      </c>
      <c r="L27" s="48"/>
      <c r="M27" s="49">
        <v>7980</v>
      </c>
      <c r="N27" s="48"/>
      <c r="O27" s="49"/>
      <c r="P27" s="48">
        <f t="shared" si="3"/>
        <v>1891000</v>
      </c>
      <c r="Q27" s="49">
        <f t="shared" si="4"/>
        <v>1900000</v>
      </c>
      <c r="R27" s="28">
        <f t="shared" si="5"/>
        <v>-100</v>
      </c>
      <c r="S27" s="29">
        <f t="shared" si="6"/>
        <v>-93.758017583930425</v>
      </c>
      <c r="T27" s="28">
        <f t="shared" si="7"/>
        <v>99.526315789473685</v>
      </c>
      <c r="U27" s="30">
        <f t="shared" si="8"/>
        <v>100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/>
      <c r="I29" s="49">
        <v>51092</v>
      </c>
      <c r="J29" s="48">
        <v>276000</v>
      </c>
      <c r="K29" s="49">
        <v>274383</v>
      </c>
      <c r="L29" s="48"/>
      <c r="M29" s="49">
        <v>265169</v>
      </c>
      <c r="N29" s="48"/>
      <c r="O29" s="49"/>
      <c r="P29" s="48">
        <f t="shared" si="3"/>
        <v>276000</v>
      </c>
      <c r="Q29" s="49">
        <f t="shared" si="4"/>
        <v>590644</v>
      </c>
      <c r="R29" s="28">
        <f t="shared" si="5"/>
        <v>-100</v>
      </c>
      <c r="S29" s="29">
        <f t="shared" si="6"/>
        <v>-3.3580797644168916</v>
      </c>
      <c r="T29" s="28">
        <f t="shared" si="7"/>
        <v>27.6</v>
      </c>
      <c r="U29" s="30">
        <f t="shared" si="8"/>
        <v>59.064399999999992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>
        <v>2699000</v>
      </c>
      <c r="W32" s="49">
        <v>1656297</v>
      </c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44000</v>
      </c>
      <c r="C39" s="53">
        <f t="shared" si="10"/>
        <v>0</v>
      </c>
      <c r="D39" s="53">
        <f t="shared" si="10"/>
        <v>0</v>
      </c>
      <c r="E39" s="53">
        <f t="shared" si="10"/>
        <v>44000</v>
      </c>
      <c r="F39" s="54">
        <f t="shared" si="10"/>
        <v>44000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44000</v>
      </c>
      <c r="C40" s="44">
        <f t="shared" si="11"/>
        <v>0</v>
      </c>
      <c r="D40" s="44">
        <f t="shared" si="11"/>
        <v>0</v>
      </c>
      <c r="E40" s="44">
        <f t="shared" si="11"/>
        <v>44000</v>
      </c>
      <c r="F40" s="45">
        <f t="shared" si="11"/>
        <v>44000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44000</v>
      </c>
      <c r="C42" s="47"/>
      <c r="D42" s="47"/>
      <c r="E42" s="47">
        <f t="shared" ref="E42:E58" si="12">$B42   +$C42   +$D42</f>
        <v>44000</v>
      </c>
      <c r="F42" s="48">
        <v>44000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20556000</v>
      </c>
      <c r="C55" s="44">
        <f t="shared" si="20"/>
        <v>0</v>
      </c>
      <c r="D55" s="44">
        <f t="shared" si="20"/>
        <v>0</v>
      </c>
      <c r="E55" s="44">
        <f t="shared" si="20"/>
        <v>20556000</v>
      </c>
      <c r="F55" s="45">
        <f t="shared" si="20"/>
        <v>20556000</v>
      </c>
      <c r="G55" s="46">
        <f t="shared" si="20"/>
        <v>17300000</v>
      </c>
      <c r="H55" s="45">
        <f t="shared" si="20"/>
        <v>5776000</v>
      </c>
      <c r="I55" s="46">
        <f t="shared" si="20"/>
        <v>8065629</v>
      </c>
      <c r="J55" s="45">
        <f t="shared" si="20"/>
        <v>6560000</v>
      </c>
      <c r="K55" s="46">
        <f t="shared" si="20"/>
        <v>7475829</v>
      </c>
      <c r="L55" s="45">
        <f t="shared" si="20"/>
        <v>0</v>
      </c>
      <c r="M55" s="46">
        <f t="shared" si="20"/>
        <v>-1513905</v>
      </c>
      <c r="N55" s="45">
        <f t="shared" si="20"/>
        <v>0</v>
      </c>
      <c r="O55" s="46">
        <f t="shared" si="20"/>
        <v>0</v>
      </c>
      <c r="P55" s="45">
        <f t="shared" si="20"/>
        <v>12336000</v>
      </c>
      <c r="Q55" s="46">
        <f t="shared" si="20"/>
        <v>14027553</v>
      </c>
      <c r="R55" s="24">
        <f t="shared" si="15"/>
        <v>-100</v>
      </c>
      <c r="S55" s="25">
        <f t="shared" si="16"/>
        <v>-120.25066383942169</v>
      </c>
      <c r="T55" s="24">
        <f t="shared" si="17"/>
        <v>60.011675423234088</v>
      </c>
      <c r="U55" s="26">
        <f t="shared" si="18"/>
        <v>68.240674255691772</v>
      </c>
      <c r="V55" s="45">
        <f>+V8+V39</f>
        <v>7993000</v>
      </c>
      <c r="W55" s="46">
        <f>+W8+W39</f>
        <v>6950297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20556000</v>
      </c>
      <c r="C59" s="56">
        <f t="shared" si="22"/>
        <v>0</v>
      </c>
      <c r="D59" s="56">
        <f t="shared" si="22"/>
        <v>0</v>
      </c>
      <c r="E59" s="56">
        <f t="shared" si="22"/>
        <v>20556000</v>
      </c>
      <c r="F59" s="57">
        <f t="shared" si="22"/>
        <v>20556000</v>
      </c>
      <c r="G59" s="58">
        <f t="shared" si="22"/>
        <v>17300000</v>
      </c>
      <c r="H59" s="57">
        <f t="shared" si="22"/>
        <v>5776000</v>
      </c>
      <c r="I59" s="58">
        <f t="shared" si="22"/>
        <v>8065629</v>
      </c>
      <c r="J59" s="57">
        <f t="shared" si="22"/>
        <v>6560000</v>
      </c>
      <c r="K59" s="58">
        <f t="shared" si="22"/>
        <v>7475829</v>
      </c>
      <c r="L59" s="57">
        <f t="shared" si="22"/>
        <v>0</v>
      </c>
      <c r="M59" s="59">
        <f t="shared" si="22"/>
        <v>-1513905</v>
      </c>
      <c r="N59" s="57">
        <f t="shared" si="22"/>
        <v>0</v>
      </c>
      <c r="O59" s="58">
        <f t="shared" si="22"/>
        <v>0</v>
      </c>
      <c r="P59" s="57">
        <f t="shared" si="22"/>
        <v>12336000</v>
      </c>
      <c r="Q59" s="58">
        <f t="shared" si="22"/>
        <v>14027553</v>
      </c>
      <c r="R59" s="2"/>
      <c r="S59" s="3"/>
      <c r="T59" s="2"/>
      <c r="U59" s="3"/>
      <c r="V59" s="57">
        <f>+V55+V56</f>
        <v>7993000</v>
      </c>
      <c r="W59" s="58">
        <f>+W55+W56</f>
        <v>6950297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35078000</v>
      </c>
      <c r="C8" s="41">
        <f t="shared" si="0"/>
        <v>0</v>
      </c>
      <c r="D8" s="41">
        <f t="shared" si="0"/>
        <v>0</v>
      </c>
      <c r="E8" s="41">
        <f t="shared" si="0"/>
        <v>35078000</v>
      </c>
      <c r="F8" s="42">
        <f t="shared" si="0"/>
        <v>35078000</v>
      </c>
      <c r="G8" s="43">
        <f t="shared" si="0"/>
        <v>23460000</v>
      </c>
      <c r="H8" s="42">
        <f t="shared" si="0"/>
        <v>4024000</v>
      </c>
      <c r="I8" s="43">
        <f t="shared" si="0"/>
        <v>3688238</v>
      </c>
      <c r="J8" s="42">
        <f t="shared" si="0"/>
        <v>6272000</v>
      </c>
      <c r="K8" s="43">
        <f t="shared" si="0"/>
        <v>5082673</v>
      </c>
      <c r="L8" s="42">
        <f t="shared" si="0"/>
        <v>0</v>
      </c>
      <c r="M8" s="43">
        <f t="shared" si="0"/>
        <v>4457506</v>
      </c>
      <c r="N8" s="42">
        <f t="shared" si="0"/>
        <v>0</v>
      </c>
      <c r="O8" s="43">
        <f t="shared" si="0"/>
        <v>0</v>
      </c>
      <c r="P8" s="42">
        <f t="shared" si="0"/>
        <v>10296000</v>
      </c>
      <c r="Q8" s="43">
        <f t="shared" si="0"/>
        <v>13228417</v>
      </c>
      <c r="R8" s="20">
        <f>IF($J8    =0,0,(($L8    -$J8    )/$J8    )*100)</f>
        <v>-100</v>
      </c>
      <c r="S8" s="21">
        <f>IF($K8    =0,0,(($M8    -$K8    )/$K8    )*100)</f>
        <v>-12.299964998731966</v>
      </c>
      <c r="T8" s="20">
        <f>IF($E8    =0,0,($P8    /$E8    )*100)</f>
        <v>29.351730429328924</v>
      </c>
      <c r="U8" s="22">
        <f>IF($E8    =0,0,($Q8    /$E8    )*100)</f>
        <v>37.711434517361312</v>
      </c>
      <c r="V8" s="42">
        <f>+V9+V24</f>
        <v>1763000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32292000</v>
      </c>
      <c r="C9" s="44">
        <f t="shared" si="1"/>
        <v>0</v>
      </c>
      <c r="D9" s="44">
        <f t="shared" si="1"/>
        <v>0</v>
      </c>
      <c r="E9" s="44">
        <f t="shared" si="1"/>
        <v>32292000</v>
      </c>
      <c r="F9" s="45">
        <f t="shared" si="1"/>
        <v>32292000</v>
      </c>
      <c r="G9" s="46">
        <f t="shared" si="1"/>
        <v>21000000</v>
      </c>
      <c r="H9" s="45">
        <f t="shared" si="1"/>
        <v>3806000</v>
      </c>
      <c r="I9" s="46">
        <f t="shared" si="1"/>
        <v>3218835</v>
      </c>
      <c r="J9" s="45">
        <f t="shared" si="1"/>
        <v>5779000</v>
      </c>
      <c r="K9" s="46">
        <f t="shared" si="1"/>
        <v>4376675</v>
      </c>
      <c r="L9" s="45">
        <f t="shared" si="1"/>
        <v>0</v>
      </c>
      <c r="M9" s="46">
        <f t="shared" si="1"/>
        <v>3498402</v>
      </c>
      <c r="N9" s="45">
        <f t="shared" si="1"/>
        <v>0</v>
      </c>
      <c r="O9" s="46">
        <f t="shared" si="1"/>
        <v>0</v>
      </c>
      <c r="P9" s="45">
        <f t="shared" si="1"/>
        <v>9585000</v>
      </c>
      <c r="Q9" s="46">
        <f t="shared" si="1"/>
        <v>11093912</v>
      </c>
      <c r="R9" s="24">
        <f>IF($J9    =0,0,(($L9    -$J9    )/$J9    )*100)</f>
        <v>-100</v>
      </c>
      <c r="S9" s="25">
        <f>IF($K9    =0,0,(($M9    -$K9    )/$K9    )*100)</f>
        <v>-20.067128585056007</v>
      </c>
      <c r="T9" s="24">
        <f>IF($E9    =0,0,($P9    /$E9    )*100)</f>
        <v>29.682274247491641</v>
      </c>
      <c r="U9" s="26">
        <f>IF($E9    =0,0,($Q9    /$E9    )*100)</f>
        <v>34.354985754985755</v>
      </c>
      <c r="V9" s="45">
        <f>SUM(V10:V23)</f>
        <v>1763000</v>
      </c>
      <c r="W9" s="46">
        <f>SUM(W10:W23)</f>
        <v>0</v>
      </c>
    </row>
    <row r="10" spans="1:23" x14ac:dyDescent="0.2">
      <c r="A10" s="27" t="s">
        <v>34</v>
      </c>
      <c r="B10" s="47">
        <v>12292000</v>
      </c>
      <c r="C10" s="47"/>
      <c r="D10" s="47"/>
      <c r="E10" s="47">
        <f t="shared" ref="E10:E41" si="2">$B10   +$C10   +$D10</f>
        <v>12292000</v>
      </c>
      <c r="F10" s="48">
        <v>12292000</v>
      </c>
      <c r="G10" s="49">
        <v>8000000</v>
      </c>
      <c r="H10" s="48">
        <v>2005000</v>
      </c>
      <c r="I10" s="49">
        <v>1639371</v>
      </c>
      <c r="J10" s="48">
        <v>971000</v>
      </c>
      <c r="K10" s="49">
        <v>719516</v>
      </c>
      <c r="L10" s="48"/>
      <c r="M10" s="49">
        <v>2156078</v>
      </c>
      <c r="N10" s="48"/>
      <c r="O10" s="49"/>
      <c r="P10" s="48">
        <f t="shared" ref="P10:P41" si="3">$H10   +$J10   +$L10   +$N10</f>
        <v>2976000</v>
      </c>
      <c r="Q10" s="49">
        <f t="shared" ref="Q10:Q41" si="4">$I10   +$K10   +$M10   +$O10</f>
        <v>4514965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199.65671367975139</v>
      </c>
      <c r="T10" s="28">
        <f t="shared" ref="T10:T41" si="7">IF($E10   =0,0,($P10   /$E10   )*100)</f>
        <v>24.210868857793688</v>
      </c>
      <c r="U10" s="30">
        <f t="shared" ref="U10:U41" si="8">IF($E10   =0,0,($Q10   /$E10   )*100)</f>
        <v>36.730922551252846</v>
      </c>
      <c r="V10" s="48">
        <v>1763000</v>
      </c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6000000</v>
      </c>
      <c r="C13" s="47"/>
      <c r="D13" s="47"/>
      <c r="E13" s="47">
        <f t="shared" si="2"/>
        <v>6000000</v>
      </c>
      <c r="F13" s="48">
        <v>6000000</v>
      </c>
      <c r="G13" s="49">
        <v>6000000</v>
      </c>
      <c r="H13" s="48">
        <v>1801000</v>
      </c>
      <c r="I13" s="49">
        <v>1579464</v>
      </c>
      <c r="J13" s="48">
        <v>4168000</v>
      </c>
      <c r="K13" s="49">
        <v>3657159</v>
      </c>
      <c r="L13" s="48"/>
      <c r="M13" s="49">
        <v>1342324</v>
      </c>
      <c r="N13" s="48"/>
      <c r="O13" s="49"/>
      <c r="P13" s="48">
        <f t="shared" si="3"/>
        <v>5969000</v>
      </c>
      <c r="Q13" s="49">
        <f t="shared" si="4"/>
        <v>6578947</v>
      </c>
      <c r="R13" s="28">
        <f t="shared" si="5"/>
        <v>-100</v>
      </c>
      <c r="S13" s="29">
        <f t="shared" si="6"/>
        <v>-63.29599013879352</v>
      </c>
      <c r="T13" s="28">
        <f t="shared" si="7"/>
        <v>99.483333333333334</v>
      </c>
      <c r="U13" s="30">
        <f t="shared" si="8"/>
        <v>109.64911666666666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14000000</v>
      </c>
      <c r="C23" s="47"/>
      <c r="D23" s="47"/>
      <c r="E23" s="47">
        <f t="shared" si="2"/>
        <v>14000000</v>
      </c>
      <c r="F23" s="48">
        <v>14000000</v>
      </c>
      <c r="G23" s="49">
        <v>7000000</v>
      </c>
      <c r="H23" s="48"/>
      <c r="I23" s="49"/>
      <c r="J23" s="48">
        <v>640000</v>
      </c>
      <c r="K23" s="49"/>
      <c r="L23" s="48"/>
      <c r="M23" s="49"/>
      <c r="N23" s="48"/>
      <c r="O23" s="49"/>
      <c r="P23" s="48">
        <f t="shared" si="3"/>
        <v>640000</v>
      </c>
      <c r="Q23" s="49">
        <f t="shared" si="4"/>
        <v>0</v>
      </c>
      <c r="R23" s="28">
        <f t="shared" si="5"/>
        <v>-100</v>
      </c>
      <c r="S23" s="29">
        <f t="shared" si="6"/>
        <v>0</v>
      </c>
      <c r="T23" s="28">
        <f t="shared" si="7"/>
        <v>4.5714285714285712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2786000</v>
      </c>
      <c r="C24" s="44">
        <f t="shared" si="9"/>
        <v>0</v>
      </c>
      <c r="D24" s="44">
        <f t="shared" si="9"/>
        <v>0</v>
      </c>
      <c r="E24" s="44">
        <f t="shared" si="9"/>
        <v>2786000</v>
      </c>
      <c r="F24" s="45">
        <f t="shared" si="9"/>
        <v>2786000</v>
      </c>
      <c r="G24" s="46">
        <f t="shared" si="9"/>
        <v>2460000</v>
      </c>
      <c r="H24" s="45">
        <f t="shared" si="9"/>
        <v>218000</v>
      </c>
      <c r="I24" s="46">
        <f t="shared" si="9"/>
        <v>469403</v>
      </c>
      <c r="J24" s="45">
        <f t="shared" si="9"/>
        <v>493000</v>
      </c>
      <c r="K24" s="46">
        <f t="shared" si="9"/>
        <v>705998</v>
      </c>
      <c r="L24" s="45">
        <f t="shared" si="9"/>
        <v>0</v>
      </c>
      <c r="M24" s="46">
        <f t="shared" si="9"/>
        <v>959104</v>
      </c>
      <c r="N24" s="45">
        <f t="shared" si="9"/>
        <v>0</v>
      </c>
      <c r="O24" s="46">
        <f t="shared" si="9"/>
        <v>0</v>
      </c>
      <c r="P24" s="45">
        <f t="shared" si="9"/>
        <v>711000</v>
      </c>
      <c r="Q24" s="46">
        <f t="shared" si="9"/>
        <v>2134505</v>
      </c>
      <c r="R24" s="24">
        <f t="shared" si="5"/>
        <v>-100</v>
      </c>
      <c r="S24" s="25">
        <f t="shared" si="6"/>
        <v>35.850809775665091</v>
      </c>
      <c r="T24" s="24">
        <f t="shared" si="7"/>
        <v>25.520459440057429</v>
      </c>
      <c r="U24" s="26">
        <f t="shared" si="8"/>
        <v>76.615398420674808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1700000</v>
      </c>
      <c r="C27" s="47"/>
      <c r="D27" s="47"/>
      <c r="E27" s="47">
        <f t="shared" si="2"/>
        <v>1700000</v>
      </c>
      <c r="F27" s="48">
        <v>1700000</v>
      </c>
      <c r="G27" s="49">
        <v>1700000</v>
      </c>
      <c r="H27" s="48">
        <v>140000</v>
      </c>
      <c r="I27" s="49">
        <v>390543</v>
      </c>
      <c r="J27" s="48">
        <v>493000</v>
      </c>
      <c r="K27" s="49">
        <v>488598</v>
      </c>
      <c r="L27" s="48"/>
      <c r="M27" s="49">
        <v>631632</v>
      </c>
      <c r="N27" s="48"/>
      <c r="O27" s="49"/>
      <c r="P27" s="48">
        <f t="shared" si="3"/>
        <v>633000</v>
      </c>
      <c r="Q27" s="49">
        <f t="shared" si="4"/>
        <v>1510773</v>
      </c>
      <c r="R27" s="28">
        <f t="shared" si="5"/>
        <v>-100</v>
      </c>
      <c r="S27" s="29">
        <f t="shared" si="6"/>
        <v>29.274372797268921</v>
      </c>
      <c r="T27" s="28">
        <f t="shared" si="7"/>
        <v>37.235294117647058</v>
      </c>
      <c r="U27" s="30">
        <f t="shared" si="8"/>
        <v>88.869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1086000</v>
      </c>
      <c r="C29" s="47"/>
      <c r="D29" s="47"/>
      <c r="E29" s="47">
        <f t="shared" si="2"/>
        <v>1086000</v>
      </c>
      <c r="F29" s="48">
        <v>1086000</v>
      </c>
      <c r="G29" s="49">
        <v>760000</v>
      </c>
      <c r="H29" s="48">
        <v>78000</v>
      </c>
      <c r="I29" s="49">
        <v>78860</v>
      </c>
      <c r="J29" s="48"/>
      <c r="K29" s="49">
        <v>217400</v>
      </c>
      <c r="L29" s="48"/>
      <c r="M29" s="49">
        <v>327472</v>
      </c>
      <c r="N29" s="48"/>
      <c r="O29" s="49"/>
      <c r="P29" s="48">
        <f t="shared" si="3"/>
        <v>78000</v>
      </c>
      <c r="Q29" s="49">
        <f t="shared" si="4"/>
        <v>623732</v>
      </c>
      <c r="R29" s="28">
        <f t="shared" si="5"/>
        <v>0</v>
      </c>
      <c r="S29" s="29">
        <f t="shared" si="6"/>
        <v>50.631094756209748</v>
      </c>
      <c r="T29" s="28">
        <f t="shared" si="7"/>
        <v>7.1823204419889501</v>
      </c>
      <c r="U29" s="30">
        <f t="shared" si="8"/>
        <v>57.43388581952118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2000000</v>
      </c>
      <c r="C39" s="53">
        <f t="shared" si="10"/>
        <v>0</v>
      </c>
      <c r="D39" s="53">
        <f t="shared" si="10"/>
        <v>0</v>
      </c>
      <c r="E39" s="53">
        <f t="shared" si="10"/>
        <v>2000000</v>
      </c>
      <c r="F39" s="54">
        <f t="shared" si="10"/>
        <v>2000000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2000000</v>
      </c>
      <c r="C40" s="44">
        <f t="shared" si="11"/>
        <v>0</v>
      </c>
      <c r="D40" s="44">
        <f t="shared" si="11"/>
        <v>0</v>
      </c>
      <c r="E40" s="44">
        <f t="shared" si="11"/>
        <v>2000000</v>
      </c>
      <c r="F40" s="45">
        <f t="shared" si="11"/>
        <v>2000000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2000000</v>
      </c>
      <c r="C49" s="47"/>
      <c r="D49" s="47"/>
      <c r="E49" s="47">
        <f t="shared" si="12"/>
        <v>2000000</v>
      </c>
      <c r="F49" s="48">
        <v>2000000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37078000</v>
      </c>
      <c r="C55" s="44">
        <f t="shared" si="20"/>
        <v>0</v>
      </c>
      <c r="D55" s="44">
        <f t="shared" si="20"/>
        <v>0</v>
      </c>
      <c r="E55" s="44">
        <f t="shared" si="20"/>
        <v>37078000</v>
      </c>
      <c r="F55" s="45">
        <f t="shared" si="20"/>
        <v>37078000</v>
      </c>
      <c r="G55" s="46">
        <f t="shared" si="20"/>
        <v>23460000</v>
      </c>
      <c r="H55" s="45">
        <f t="shared" si="20"/>
        <v>4024000</v>
      </c>
      <c r="I55" s="46">
        <f t="shared" si="20"/>
        <v>3688238</v>
      </c>
      <c r="J55" s="45">
        <f t="shared" si="20"/>
        <v>6272000</v>
      </c>
      <c r="K55" s="46">
        <f t="shared" si="20"/>
        <v>5082673</v>
      </c>
      <c r="L55" s="45">
        <f t="shared" si="20"/>
        <v>0</v>
      </c>
      <c r="M55" s="46">
        <f t="shared" si="20"/>
        <v>4457506</v>
      </c>
      <c r="N55" s="45">
        <f t="shared" si="20"/>
        <v>0</v>
      </c>
      <c r="O55" s="46">
        <f t="shared" si="20"/>
        <v>0</v>
      </c>
      <c r="P55" s="45">
        <f t="shared" si="20"/>
        <v>10296000</v>
      </c>
      <c r="Q55" s="46">
        <f t="shared" si="20"/>
        <v>13228417</v>
      </c>
      <c r="R55" s="24">
        <f t="shared" si="15"/>
        <v>-100</v>
      </c>
      <c r="S55" s="25">
        <f t="shared" si="16"/>
        <v>-12.299964998731966</v>
      </c>
      <c r="T55" s="24">
        <f t="shared" si="17"/>
        <v>27.768488052214252</v>
      </c>
      <c r="U55" s="26">
        <f t="shared" si="18"/>
        <v>35.677266842871788</v>
      </c>
      <c r="V55" s="45">
        <f>+V8+V39</f>
        <v>1763000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37078000</v>
      </c>
      <c r="C59" s="56">
        <f t="shared" si="22"/>
        <v>0</v>
      </c>
      <c r="D59" s="56">
        <f t="shared" si="22"/>
        <v>0</v>
      </c>
      <c r="E59" s="56">
        <f t="shared" si="22"/>
        <v>37078000</v>
      </c>
      <c r="F59" s="57">
        <f t="shared" si="22"/>
        <v>37078000</v>
      </c>
      <c r="G59" s="58">
        <f t="shared" si="22"/>
        <v>23460000</v>
      </c>
      <c r="H59" s="57">
        <f t="shared" si="22"/>
        <v>4024000</v>
      </c>
      <c r="I59" s="58">
        <f t="shared" si="22"/>
        <v>3688238</v>
      </c>
      <c r="J59" s="57">
        <f t="shared" si="22"/>
        <v>6272000</v>
      </c>
      <c r="K59" s="58">
        <f t="shared" si="22"/>
        <v>5082673</v>
      </c>
      <c r="L59" s="57">
        <f t="shared" si="22"/>
        <v>0</v>
      </c>
      <c r="M59" s="59">
        <f t="shared" si="22"/>
        <v>4457506</v>
      </c>
      <c r="N59" s="57">
        <f t="shared" si="22"/>
        <v>0</v>
      </c>
      <c r="O59" s="58">
        <f t="shared" si="22"/>
        <v>0</v>
      </c>
      <c r="P59" s="57">
        <f t="shared" si="22"/>
        <v>10296000</v>
      </c>
      <c r="Q59" s="58">
        <f t="shared" si="22"/>
        <v>13228417</v>
      </c>
      <c r="R59" s="2"/>
      <c r="S59" s="3"/>
      <c r="T59" s="2"/>
      <c r="U59" s="3"/>
      <c r="V59" s="57">
        <f>+V55+V56</f>
        <v>1763000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45995000</v>
      </c>
      <c r="C8" s="41">
        <f t="shared" si="0"/>
        <v>0</v>
      </c>
      <c r="D8" s="41">
        <f t="shared" si="0"/>
        <v>0</v>
      </c>
      <c r="E8" s="41">
        <f t="shared" si="0"/>
        <v>45995000</v>
      </c>
      <c r="F8" s="42">
        <f t="shared" si="0"/>
        <v>45995000</v>
      </c>
      <c r="G8" s="43">
        <f t="shared" si="0"/>
        <v>24650000</v>
      </c>
      <c r="H8" s="42">
        <f t="shared" si="0"/>
        <v>1017000</v>
      </c>
      <c r="I8" s="43">
        <f t="shared" si="0"/>
        <v>1505265</v>
      </c>
      <c r="J8" s="42">
        <f t="shared" si="0"/>
        <v>2244000</v>
      </c>
      <c r="K8" s="43">
        <f t="shared" si="0"/>
        <v>2306893</v>
      </c>
      <c r="L8" s="42">
        <f t="shared" si="0"/>
        <v>0</v>
      </c>
      <c r="M8" s="43">
        <f t="shared" si="0"/>
        <v>16251194</v>
      </c>
      <c r="N8" s="42">
        <f t="shared" si="0"/>
        <v>0</v>
      </c>
      <c r="O8" s="43">
        <f t="shared" si="0"/>
        <v>0</v>
      </c>
      <c r="P8" s="42">
        <f t="shared" si="0"/>
        <v>3261000</v>
      </c>
      <c r="Q8" s="43">
        <f t="shared" si="0"/>
        <v>20063352</v>
      </c>
      <c r="R8" s="20">
        <f>IF($J8    =0,0,(($L8    -$J8    )/$J8    )*100)</f>
        <v>-100</v>
      </c>
      <c r="S8" s="21">
        <f>IF($K8    =0,0,(($M8    -$K8    )/$K8    )*100)</f>
        <v>604.46240896305119</v>
      </c>
      <c r="T8" s="20">
        <f>IF($E8    =0,0,($P8    /$E8    )*100)</f>
        <v>7.0899010762039349</v>
      </c>
      <c r="U8" s="22">
        <f>IF($E8    =0,0,($Q8    /$E8    )*100)</f>
        <v>43.620723991738231</v>
      </c>
      <c r="V8" s="42">
        <f>+V9+V24</f>
        <v>3000000</v>
      </c>
      <c r="W8" s="43">
        <f>+W9+W24</f>
        <v>1638172</v>
      </c>
    </row>
    <row r="9" spans="1:23" x14ac:dyDescent="0.2">
      <c r="A9" s="23" t="s">
        <v>33</v>
      </c>
      <c r="B9" s="44">
        <f t="shared" ref="B9:Q9" si="1">SUM(B10:B23)</f>
        <v>43095000</v>
      </c>
      <c r="C9" s="44">
        <f t="shared" si="1"/>
        <v>0</v>
      </c>
      <c r="D9" s="44">
        <f t="shared" si="1"/>
        <v>0</v>
      </c>
      <c r="E9" s="44">
        <f t="shared" si="1"/>
        <v>43095000</v>
      </c>
      <c r="F9" s="45">
        <f t="shared" si="1"/>
        <v>43095000</v>
      </c>
      <c r="G9" s="46">
        <f t="shared" si="1"/>
        <v>22500000</v>
      </c>
      <c r="H9" s="45">
        <f t="shared" si="1"/>
        <v>91000</v>
      </c>
      <c r="I9" s="46">
        <f t="shared" si="1"/>
        <v>580394</v>
      </c>
      <c r="J9" s="45">
        <f t="shared" si="1"/>
        <v>1676000</v>
      </c>
      <c r="K9" s="46">
        <f t="shared" si="1"/>
        <v>1738255</v>
      </c>
      <c r="L9" s="45">
        <f t="shared" si="1"/>
        <v>0</v>
      </c>
      <c r="M9" s="46">
        <f t="shared" si="1"/>
        <v>15367479</v>
      </c>
      <c r="N9" s="45">
        <f t="shared" si="1"/>
        <v>0</v>
      </c>
      <c r="O9" s="46">
        <f t="shared" si="1"/>
        <v>0</v>
      </c>
      <c r="P9" s="45">
        <f t="shared" si="1"/>
        <v>1767000</v>
      </c>
      <c r="Q9" s="46">
        <f t="shared" si="1"/>
        <v>17686128</v>
      </c>
      <c r="R9" s="24">
        <f>IF($J9    =0,0,(($L9    -$J9    )/$J9    )*100)</f>
        <v>-100</v>
      </c>
      <c r="S9" s="25">
        <f>IF($K9    =0,0,(($M9    -$K9    )/$K9    )*100)</f>
        <v>784.07506378523294</v>
      </c>
      <c r="T9" s="24">
        <f>IF($E9    =0,0,($P9    /$E9    )*100)</f>
        <v>4.1002436477549598</v>
      </c>
      <c r="U9" s="26">
        <f>IF($E9    =0,0,($Q9    /$E9    )*100)</f>
        <v>41.039860772711449</v>
      </c>
      <c r="V9" s="45">
        <f>SUM(V10:V23)</f>
        <v>3000000</v>
      </c>
      <c r="W9" s="46">
        <f>SUM(W10:W23)</f>
        <v>1638172</v>
      </c>
    </row>
    <row r="10" spans="1:23" x14ac:dyDescent="0.2">
      <c r="A10" s="27" t="s">
        <v>34</v>
      </c>
      <c r="B10" s="47">
        <v>8095000</v>
      </c>
      <c r="C10" s="47"/>
      <c r="D10" s="47"/>
      <c r="E10" s="47">
        <f t="shared" ref="E10:E41" si="2">$B10   +$C10   +$D10</f>
        <v>8095000</v>
      </c>
      <c r="F10" s="48">
        <v>8095000</v>
      </c>
      <c r="G10" s="49">
        <v>4500000</v>
      </c>
      <c r="H10" s="48">
        <v>91000</v>
      </c>
      <c r="I10" s="49">
        <v>91412</v>
      </c>
      <c r="J10" s="48">
        <v>1505000</v>
      </c>
      <c r="K10" s="49">
        <v>1527788</v>
      </c>
      <c r="L10" s="48"/>
      <c r="M10" s="49">
        <v>2136748</v>
      </c>
      <c r="N10" s="48"/>
      <c r="O10" s="49"/>
      <c r="P10" s="48">
        <f t="shared" ref="P10:P41" si="3">$H10   +$J10   +$L10   +$N10</f>
        <v>1596000</v>
      </c>
      <c r="Q10" s="49">
        <f t="shared" ref="Q10:Q41" si="4">$I10   +$K10   +$M10   +$O10</f>
        <v>3755948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39.858933307500777</v>
      </c>
      <c r="T10" s="28">
        <f t="shared" ref="T10:T41" si="7">IF($E10   =0,0,($P10   /$E10   )*100)</f>
        <v>19.715873996294007</v>
      </c>
      <c r="U10" s="30">
        <f t="shared" ref="U10:U41" si="8">IF($E10   =0,0,($Q10   /$E10   )*100)</f>
        <v>46.398369363804818</v>
      </c>
      <c r="V10" s="48">
        <v>3000000</v>
      </c>
      <c r="W10" s="49">
        <v>1638172</v>
      </c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1000000</v>
      </c>
      <c r="C13" s="47"/>
      <c r="D13" s="47"/>
      <c r="E13" s="47">
        <f t="shared" si="2"/>
        <v>1000000</v>
      </c>
      <c r="F13" s="48">
        <v>1000000</v>
      </c>
      <c r="G13" s="49">
        <v>1000000</v>
      </c>
      <c r="H13" s="48"/>
      <c r="I13" s="49"/>
      <c r="J13" s="48">
        <v>123000</v>
      </c>
      <c r="K13" s="49">
        <v>52799</v>
      </c>
      <c r="L13" s="48"/>
      <c r="M13" s="49">
        <v>14621</v>
      </c>
      <c r="N13" s="48"/>
      <c r="O13" s="49"/>
      <c r="P13" s="48">
        <f t="shared" si="3"/>
        <v>123000</v>
      </c>
      <c r="Q13" s="49">
        <f t="shared" si="4"/>
        <v>67420</v>
      </c>
      <c r="R13" s="28">
        <f t="shared" si="5"/>
        <v>-100</v>
      </c>
      <c r="S13" s="29">
        <f t="shared" si="6"/>
        <v>-72.308187655069219</v>
      </c>
      <c r="T13" s="28">
        <f t="shared" si="7"/>
        <v>12.3</v>
      </c>
      <c r="U13" s="30">
        <f t="shared" si="8"/>
        <v>6.7419999999999991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>
        <v>30000000</v>
      </c>
      <c r="C22" s="47"/>
      <c r="D22" s="47"/>
      <c r="E22" s="47">
        <f t="shared" si="2"/>
        <v>30000000</v>
      </c>
      <c r="F22" s="48">
        <v>30000000</v>
      </c>
      <c r="G22" s="49">
        <v>15000000</v>
      </c>
      <c r="H22" s="48"/>
      <c r="I22" s="49">
        <v>440418</v>
      </c>
      <c r="J22" s="48"/>
      <c r="K22" s="49"/>
      <c r="L22" s="48"/>
      <c r="M22" s="49">
        <v>11650244</v>
      </c>
      <c r="N22" s="48"/>
      <c r="O22" s="49"/>
      <c r="P22" s="48">
        <f t="shared" si="3"/>
        <v>0</v>
      </c>
      <c r="Q22" s="49">
        <f t="shared" si="4"/>
        <v>12090662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40.30220666666667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>
        <v>48564</v>
      </c>
      <c r="J23" s="48">
        <v>48000</v>
      </c>
      <c r="K23" s="49">
        <v>157668</v>
      </c>
      <c r="L23" s="48"/>
      <c r="M23" s="49">
        <v>1565866</v>
      </c>
      <c r="N23" s="48"/>
      <c r="O23" s="49"/>
      <c r="P23" s="48">
        <f t="shared" si="3"/>
        <v>48000</v>
      </c>
      <c r="Q23" s="49">
        <f t="shared" si="4"/>
        <v>1772098</v>
      </c>
      <c r="R23" s="28">
        <f t="shared" si="5"/>
        <v>-100</v>
      </c>
      <c r="S23" s="29">
        <f t="shared" si="6"/>
        <v>893.14128421746966</v>
      </c>
      <c r="T23" s="28">
        <f t="shared" si="7"/>
        <v>1.2</v>
      </c>
      <c r="U23" s="30">
        <f t="shared" si="8"/>
        <v>44.30245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2900000</v>
      </c>
      <c r="C24" s="44">
        <f t="shared" si="9"/>
        <v>0</v>
      </c>
      <c r="D24" s="44">
        <f t="shared" si="9"/>
        <v>0</v>
      </c>
      <c r="E24" s="44">
        <f t="shared" si="9"/>
        <v>2900000</v>
      </c>
      <c r="F24" s="45">
        <f t="shared" si="9"/>
        <v>2900000</v>
      </c>
      <c r="G24" s="46">
        <f t="shared" si="9"/>
        <v>2150000</v>
      </c>
      <c r="H24" s="45">
        <f t="shared" si="9"/>
        <v>926000</v>
      </c>
      <c r="I24" s="46">
        <f t="shared" si="9"/>
        <v>924871</v>
      </c>
      <c r="J24" s="45">
        <f t="shared" si="9"/>
        <v>568000</v>
      </c>
      <c r="K24" s="46">
        <f t="shared" si="9"/>
        <v>568638</v>
      </c>
      <c r="L24" s="45">
        <f t="shared" si="9"/>
        <v>0</v>
      </c>
      <c r="M24" s="46">
        <f t="shared" si="9"/>
        <v>883715</v>
      </c>
      <c r="N24" s="45">
        <f t="shared" si="9"/>
        <v>0</v>
      </c>
      <c r="O24" s="46">
        <f t="shared" si="9"/>
        <v>0</v>
      </c>
      <c r="P24" s="45">
        <f t="shared" si="9"/>
        <v>1494000</v>
      </c>
      <c r="Q24" s="46">
        <f t="shared" si="9"/>
        <v>2377224</v>
      </c>
      <c r="R24" s="24">
        <f t="shared" si="5"/>
        <v>-100</v>
      </c>
      <c r="S24" s="25">
        <f t="shared" si="6"/>
        <v>55.409065169756509</v>
      </c>
      <c r="T24" s="24">
        <f t="shared" si="7"/>
        <v>51.517241379310342</v>
      </c>
      <c r="U24" s="26">
        <f t="shared" si="8"/>
        <v>81.973241379310352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683000</v>
      </c>
      <c r="I27" s="49">
        <v>682205</v>
      </c>
      <c r="J27" s="48">
        <v>326000</v>
      </c>
      <c r="K27" s="49">
        <v>326422</v>
      </c>
      <c r="L27" s="48"/>
      <c r="M27" s="49">
        <v>611181</v>
      </c>
      <c r="N27" s="48"/>
      <c r="O27" s="49"/>
      <c r="P27" s="48">
        <f t="shared" si="3"/>
        <v>1009000</v>
      </c>
      <c r="Q27" s="49">
        <f t="shared" si="4"/>
        <v>1619808</v>
      </c>
      <c r="R27" s="28">
        <f t="shared" si="5"/>
        <v>-100</v>
      </c>
      <c r="S27" s="29">
        <f t="shared" si="6"/>
        <v>87.236460777766197</v>
      </c>
      <c r="T27" s="28">
        <f t="shared" si="7"/>
        <v>53.105263157894733</v>
      </c>
      <c r="U27" s="30">
        <f t="shared" si="8"/>
        <v>85.253052631578953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243000</v>
      </c>
      <c r="I29" s="49">
        <v>242666</v>
      </c>
      <c r="J29" s="48">
        <v>242000</v>
      </c>
      <c r="K29" s="49">
        <v>242216</v>
      </c>
      <c r="L29" s="48"/>
      <c r="M29" s="49">
        <v>272534</v>
      </c>
      <c r="N29" s="48"/>
      <c r="O29" s="49"/>
      <c r="P29" s="48">
        <f t="shared" si="3"/>
        <v>485000</v>
      </c>
      <c r="Q29" s="49">
        <f t="shared" si="4"/>
        <v>757416</v>
      </c>
      <c r="R29" s="28">
        <f t="shared" si="5"/>
        <v>-100</v>
      </c>
      <c r="S29" s="29">
        <f t="shared" si="6"/>
        <v>12.516927040327641</v>
      </c>
      <c r="T29" s="28">
        <f t="shared" si="7"/>
        <v>48.5</v>
      </c>
      <c r="U29" s="30">
        <f t="shared" si="8"/>
        <v>75.741599999999991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45995000</v>
      </c>
      <c r="C55" s="44">
        <f t="shared" si="20"/>
        <v>0</v>
      </c>
      <c r="D55" s="44">
        <f t="shared" si="20"/>
        <v>0</v>
      </c>
      <c r="E55" s="44">
        <f t="shared" si="20"/>
        <v>45995000</v>
      </c>
      <c r="F55" s="45">
        <f t="shared" si="20"/>
        <v>45995000</v>
      </c>
      <c r="G55" s="46">
        <f t="shared" si="20"/>
        <v>24650000</v>
      </c>
      <c r="H55" s="45">
        <f t="shared" si="20"/>
        <v>1017000</v>
      </c>
      <c r="I55" s="46">
        <f t="shared" si="20"/>
        <v>1505265</v>
      </c>
      <c r="J55" s="45">
        <f t="shared" si="20"/>
        <v>2244000</v>
      </c>
      <c r="K55" s="46">
        <f t="shared" si="20"/>
        <v>2306893</v>
      </c>
      <c r="L55" s="45">
        <f t="shared" si="20"/>
        <v>0</v>
      </c>
      <c r="M55" s="46">
        <f t="shared" si="20"/>
        <v>16251194</v>
      </c>
      <c r="N55" s="45">
        <f t="shared" si="20"/>
        <v>0</v>
      </c>
      <c r="O55" s="46">
        <f t="shared" si="20"/>
        <v>0</v>
      </c>
      <c r="P55" s="45">
        <f t="shared" si="20"/>
        <v>3261000</v>
      </c>
      <c r="Q55" s="46">
        <f t="shared" si="20"/>
        <v>20063352</v>
      </c>
      <c r="R55" s="24">
        <f t="shared" si="15"/>
        <v>-100</v>
      </c>
      <c r="S55" s="25">
        <f t="shared" si="16"/>
        <v>604.46240896305119</v>
      </c>
      <c r="T55" s="24">
        <f t="shared" si="17"/>
        <v>7.0899010762039349</v>
      </c>
      <c r="U55" s="26">
        <f t="shared" si="18"/>
        <v>43.620723991738231</v>
      </c>
      <c r="V55" s="45">
        <f>+V8+V39</f>
        <v>3000000</v>
      </c>
      <c r="W55" s="46">
        <f>+W8+W39</f>
        <v>1638172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45995000</v>
      </c>
      <c r="C59" s="56">
        <f t="shared" si="22"/>
        <v>0</v>
      </c>
      <c r="D59" s="56">
        <f t="shared" si="22"/>
        <v>0</v>
      </c>
      <c r="E59" s="56">
        <f t="shared" si="22"/>
        <v>45995000</v>
      </c>
      <c r="F59" s="57">
        <f t="shared" si="22"/>
        <v>45995000</v>
      </c>
      <c r="G59" s="58">
        <f t="shared" si="22"/>
        <v>24650000</v>
      </c>
      <c r="H59" s="57">
        <f t="shared" si="22"/>
        <v>1017000</v>
      </c>
      <c r="I59" s="58">
        <f t="shared" si="22"/>
        <v>1505265</v>
      </c>
      <c r="J59" s="57">
        <f t="shared" si="22"/>
        <v>2244000</v>
      </c>
      <c r="K59" s="58">
        <f t="shared" si="22"/>
        <v>2306893</v>
      </c>
      <c r="L59" s="57">
        <f t="shared" si="22"/>
        <v>0</v>
      </c>
      <c r="M59" s="59">
        <f t="shared" si="22"/>
        <v>16251194</v>
      </c>
      <c r="N59" s="57">
        <f t="shared" si="22"/>
        <v>0</v>
      </c>
      <c r="O59" s="58">
        <f t="shared" si="22"/>
        <v>0</v>
      </c>
      <c r="P59" s="57">
        <f t="shared" si="22"/>
        <v>3261000</v>
      </c>
      <c r="Q59" s="58">
        <f t="shared" si="22"/>
        <v>20063352</v>
      </c>
      <c r="R59" s="2"/>
      <c r="S59" s="3"/>
      <c r="T59" s="2"/>
      <c r="U59" s="3"/>
      <c r="V59" s="57">
        <f>+V55+V56</f>
        <v>3000000</v>
      </c>
      <c r="W59" s="58">
        <f>+W55+W56</f>
        <v>1638172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23872000</v>
      </c>
      <c r="C8" s="41">
        <f t="shared" si="0"/>
        <v>0</v>
      </c>
      <c r="D8" s="41">
        <f t="shared" si="0"/>
        <v>0</v>
      </c>
      <c r="E8" s="41">
        <f t="shared" si="0"/>
        <v>23872000</v>
      </c>
      <c r="F8" s="42">
        <f t="shared" si="0"/>
        <v>23872000</v>
      </c>
      <c r="G8" s="43">
        <f t="shared" si="0"/>
        <v>16595000</v>
      </c>
      <c r="H8" s="42">
        <f t="shared" si="0"/>
        <v>935000</v>
      </c>
      <c r="I8" s="43">
        <f t="shared" si="0"/>
        <v>7187645</v>
      </c>
      <c r="J8" s="42">
        <f t="shared" si="0"/>
        <v>10249000</v>
      </c>
      <c r="K8" s="43">
        <f t="shared" si="0"/>
        <v>5890857</v>
      </c>
      <c r="L8" s="42">
        <f t="shared" si="0"/>
        <v>0</v>
      </c>
      <c r="M8" s="43">
        <f t="shared" si="0"/>
        <v>8065307</v>
      </c>
      <c r="N8" s="42">
        <f t="shared" si="0"/>
        <v>0</v>
      </c>
      <c r="O8" s="43">
        <f t="shared" si="0"/>
        <v>0</v>
      </c>
      <c r="P8" s="42">
        <f t="shared" si="0"/>
        <v>11184000</v>
      </c>
      <c r="Q8" s="43">
        <f t="shared" si="0"/>
        <v>21143809</v>
      </c>
      <c r="R8" s="20">
        <f>IF($J8    =0,0,(($L8    -$J8    )/$J8    )*100)</f>
        <v>-100</v>
      </c>
      <c r="S8" s="21">
        <f>IF($K8    =0,0,(($M8    -$K8    )/$K8    )*100)</f>
        <v>36.91228627685242</v>
      </c>
      <c r="T8" s="20">
        <f>IF($E8    =0,0,($P8    /$E8    )*100)</f>
        <v>46.849865951742622</v>
      </c>
      <c r="U8" s="22">
        <f>IF($E8    =0,0,($Q8    /$E8    )*100)</f>
        <v>88.571585958445041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20527000</v>
      </c>
      <c r="C9" s="44">
        <f t="shared" si="1"/>
        <v>0</v>
      </c>
      <c r="D9" s="44">
        <f t="shared" si="1"/>
        <v>0</v>
      </c>
      <c r="E9" s="44">
        <f t="shared" si="1"/>
        <v>20527000</v>
      </c>
      <c r="F9" s="45">
        <f t="shared" si="1"/>
        <v>20527000</v>
      </c>
      <c r="G9" s="46">
        <f t="shared" si="1"/>
        <v>14000000</v>
      </c>
      <c r="H9" s="45">
        <f t="shared" si="1"/>
        <v>0</v>
      </c>
      <c r="I9" s="46">
        <f t="shared" si="1"/>
        <v>6574805</v>
      </c>
      <c r="J9" s="45">
        <f t="shared" si="1"/>
        <v>9432000</v>
      </c>
      <c r="K9" s="46">
        <f t="shared" si="1"/>
        <v>4397394</v>
      </c>
      <c r="L9" s="45">
        <f t="shared" si="1"/>
        <v>0</v>
      </c>
      <c r="M9" s="46">
        <f t="shared" si="1"/>
        <v>7583929</v>
      </c>
      <c r="N9" s="45">
        <f t="shared" si="1"/>
        <v>0</v>
      </c>
      <c r="O9" s="46">
        <f t="shared" si="1"/>
        <v>0</v>
      </c>
      <c r="P9" s="45">
        <f t="shared" si="1"/>
        <v>9432000</v>
      </c>
      <c r="Q9" s="46">
        <f t="shared" si="1"/>
        <v>18556128</v>
      </c>
      <c r="R9" s="24">
        <f>IF($J9    =0,0,(($L9    -$J9    )/$J9    )*100)</f>
        <v>-100</v>
      </c>
      <c r="S9" s="25">
        <f>IF($K9    =0,0,(($M9    -$K9    )/$K9    )*100)</f>
        <v>72.464168550737099</v>
      </c>
      <c r="T9" s="24">
        <f>IF($E9    =0,0,($P9    /$E9    )*100)</f>
        <v>45.949237589516244</v>
      </c>
      <c r="U9" s="26">
        <f>IF($E9    =0,0,($Q9    /$E9    )*100)</f>
        <v>90.398635942904477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7527000</v>
      </c>
      <c r="C10" s="47"/>
      <c r="D10" s="47"/>
      <c r="E10" s="47">
        <f t="shared" ref="E10:E41" si="2">$B10   +$C10   +$D10</f>
        <v>7527000</v>
      </c>
      <c r="F10" s="48">
        <v>7527000</v>
      </c>
      <c r="G10" s="49">
        <v>6000000</v>
      </c>
      <c r="H10" s="48"/>
      <c r="I10" s="49">
        <v>1204567</v>
      </c>
      <c r="J10" s="48">
        <v>2954000</v>
      </c>
      <c r="K10" s="49">
        <v>2098789</v>
      </c>
      <c r="L10" s="48"/>
      <c r="M10" s="49">
        <v>2336508</v>
      </c>
      <c r="N10" s="48"/>
      <c r="O10" s="49"/>
      <c r="P10" s="48">
        <f t="shared" ref="P10:P41" si="3">$H10   +$J10   +$L10   +$N10</f>
        <v>2954000</v>
      </c>
      <c r="Q10" s="49">
        <f t="shared" ref="Q10:Q41" si="4">$I10   +$K10   +$M10   +$O10</f>
        <v>5639864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11.326483986718056</v>
      </c>
      <c r="T10" s="28">
        <f t="shared" ref="T10:T41" si="7">IF($E10   =0,0,($P10   /$E10   )*100)</f>
        <v>39.245383286834063</v>
      </c>
      <c r="U10" s="30">
        <f t="shared" ref="U10:U41" si="8">IF($E10   =0,0,($Q10   /$E10   )*100)</f>
        <v>74.928444267304371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3000000</v>
      </c>
      <c r="C13" s="47"/>
      <c r="D13" s="47"/>
      <c r="E13" s="47">
        <f t="shared" si="2"/>
        <v>3000000</v>
      </c>
      <c r="F13" s="48">
        <v>3000000</v>
      </c>
      <c r="G13" s="49">
        <v>3000000</v>
      </c>
      <c r="H13" s="48"/>
      <c r="I13" s="49">
        <v>1478238</v>
      </c>
      <c r="J13" s="48">
        <v>1478000</v>
      </c>
      <c r="K13" s="49">
        <v>1145021</v>
      </c>
      <c r="L13" s="48"/>
      <c r="M13" s="49">
        <v>293196</v>
      </c>
      <c r="N13" s="48"/>
      <c r="O13" s="49"/>
      <c r="P13" s="48">
        <f t="shared" si="3"/>
        <v>1478000</v>
      </c>
      <c r="Q13" s="49">
        <f t="shared" si="4"/>
        <v>2916455</v>
      </c>
      <c r="R13" s="28">
        <f t="shared" si="5"/>
        <v>-100</v>
      </c>
      <c r="S13" s="29">
        <f t="shared" si="6"/>
        <v>-74.393832078188964</v>
      </c>
      <c r="T13" s="28">
        <f t="shared" si="7"/>
        <v>49.266666666666666</v>
      </c>
      <c r="U13" s="30">
        <f t="shared" si="8"/>
        <v>97.215166666666661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10000000</v>
      </c>
      <c r="C23" s="47"/>
      <c r="D23" s="47"/>
      <c r="E23" s="47">
        <f t="shared" si="2"/>
        <v>10000000</v>
      </c>
      <c r="F23" s="48">
        <v>10000000</v>
      </c>
      <c r="G23" s="49">
        <v>5000000</v>
      </c>
      <c r="H23" s="48"/>
      <c r="I23" s="49">
        <v>3892000</v>
      </c>
      <c r="J23" s="48">
        <v>5000000</v>
      </c>
      <c r="K23" s="49">
        <v>1153584</v>
      </c>
      <c r="L23" s="48"/>
      <c r="M23" s="49">
        <v>4954225</v>
      </c>
      <c r="N23" s="48"/>
      <c r="O23" s="49"/>
      <c r="P23" s="48">
        <f t="shared" si="3"/>
        <v>5000000</v>
      </c>
      <c r="Q23" s="49">
        <f t="shared" si="4"/>
        <v>9999809</v>
      </c>
      <c r="R23" s="28">
        <f t="shared" si="5"/>
        <v>-100</v>
      </c>
      <c r="S23" s="29">
        <f t="shared" si="6"/>
        <v>329.46374082858296</v>
      </c>
      <c r="T23" s="28">
        <f t="shared" si="7"/>
        <v>50</v>
      </c>
      <c r="U23" s="30">
        <f t="shared" si="8"/>
        <v>99.998089999999991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2595000</v>
      </c>
      <c r="H24" s="45">
        <f t="shared" si="9"/>
        <v>935000</v>
      </c>
      <c r="I24" s="46">
        <f t="shared" si="9"/>
        <v>612840</v>
      </c>
      <c r="J24" s="45">
        <f t="shared" si="9"/>
        <v>817000</v>
      </c>
      <c r="K24" s="46">
        <f t="shared" si="9"/>
        <v>1493463</v>
      </c>
      <c r="L24" s="45">
        <f t="shared" si="9"/>
        <v>0</v>
      </c>
      <c r="M24" s="46">
        <f t="shared" si="9"/>
        <v>481378</v>
      </c>
      <c r="N24" s="45">
        <f t="shared" si="9"/>
        <v>0</v>
      </c>
      <c r="O24" s="46">
        <f t="shared" si="9"/>
        <v>0</v>
      </c>
      <c r="P24" s="45">
        <f t="shared" si="9"/>
        <v>1752000</v>
      </c>
      <c r="Q24" s="46">
        <f t="shared" si="9"/>
        <v>2587681</v>
      </c>
      <c r="R24" s="24">
        <f t="shared" si="5"/>
        <v>-100</v>
      </c>
      <c r="S24" s="25">
        <f t="shared" si="6"/>
        <v>-67.767664816604096</v>
      </c>
      <c r="T24" s="24">
        <f t="shared" si="7"/>
        <v>52.376681614349771</v>
      </c>
      <c r="U24" s="26">
        <f t="shared" si="8"/>
        <v>77.359671150971593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685000</v>
      </c>
      <c r="I27" s="49">
        <v>596840</v>
      </c>
      <c r="J27" s="48">
        <v>817000</v>
      </c>
      <c r="K27" s="49">
        <v>816780</v>
      </c>
      <c r="L27" s="48"/>
      <c r="M27" s="49">
        <v>300048</v>
      </c>
      <c r="N27" s="48"/>
      <c r="O27" s="49"/>
      <c r="P27" s="48">
        <f t="shared" si="3"/>
        <v>1502000</v>
      </c>
      <c r="Q27" s="49">
        <f t="shared" si="4"/>
        <v>1713668</v>
      </c>
      <c r="R27" s="28">
        <f t="shared" si="5"/>
        <v>-100</v>
      </c>
      <c r="S27" s="29">
        <f t="shared" si="6"/>
        <v>-63.264526555498421</v>
      </c>
      <c r="T27" s="28">
        <f t="shared" si="7"/>
        <v>64.051172707889123</v>
      </c>
      <c r="U27" s="30">
        <f t="shared" si="8"/>
        <v>73.077526652452036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250000</v>
      </c>
      <c r="I29" s="49">
        <v>16000</v>
      </c>
      <c r="J29" s="48"/>
      <c r="K29" s="49">
        <v>676683</v>
      </c>
      <c r="L29" s="48"/>
      <c r="M29" s="49">
        <v>181330</v>
      </c>
      <c r="N29" s="48"/>
      <c r="O29" s="49"/>
      <c r="P29" s="48">
        <f t="shared" si="3"/>
        <v>250000</v>
      </c>
      <c r="Q29" s="49">
        <f t="shared" si="4"/>
        <v>874013</v>
      </c>
      <c r="R29" s="28">
        <f t="shared" si="5"/>
        <v>0</v>
      </c>
      <c r="S29" s="29">
        <f t="shared" si="6"/>
        <v>-73.203109875672951</v>
      </c>
      <c r="T29" s="28">
        <f t="shared" si="7"/>
        <v>25</v>
      </c>
      <c r="U29" s="30">
        <f t="shared" si="8"/>
        <v>87.401300000000006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3000000</v>
      </c>
      <c r="C39" s="53">
        <f t="shared" si="10"/>
        <v>0</v>
      </c>
      <c r="D39" s="53">
        <f t="shared" si="10"/>
        <v>0</v>
      </c>
      <c r="E39" s="53">
        <f t="shared" si="10"/>
        <v>3000000</v>
      </c>
      <c r="F39" s="54">
        <f t="shared" si="10"/>
        <v>3000000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3000000</v>
      </c>
      <c r="C40" s="44">
        <f t="shared" si="11"/>
        <v>0</v>
      </c>
      <c r="D40" s="44">
        <f t="shared" si="11"/>
        <v>0</v>
      </c>
      <c r="E40" s="44">
        <f t="shared" si="11"/>
        <v>3000000</v>
      </c>
      <c r="F40" s="45">
        <f t="shared" si="11"/>
        <v>3000000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3000000</v>
      </c>
      <c r="C49" s="47"/>
      <c r="D49" s="47"/>
      <c r="E49" s="47">
        <f t="shared" si="12"/>
        <v>3000000</v>
      </c>
      <c r="F49" s="48">
        <v>3000000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26872000</v>
      </c>
      <c r="C55" s="44">
        <f t="shared" si="20"/>
        <v>0</v>
      </c>
      <c r="D55" s="44">
        <f t="shared" si="20"/>
        <v>0</v>
      </c>
      <c r="E55" s="44">
        <f t="shared" si="20"/>
        <v>26872000</v>
      </c>
      <c r="F55" s="45">
        <f t="shared" si="20"/>
        <v>26872000</v>
      </c>
      <c r="G55" s="46">
        <f t="shared" si="20"/>
        <v>16595000</v>
      </c>
      <c r="H55" s="45">
        <f t="shared" si="20"/>
        <v>935000</v>
      </c>
      <c r="I55" s="46">
        <f t="shared" si="20"/>
        <v>7187645</v>
      </c>
      <c r="J55" s="45">
        <f t="shared" si="20"/>
        <v>10249000</v>
      </c>
      <c r="K55" s="46">
        <f t="shared" si="20"/>
        <v>5890857</v>
      </c>
      <c r="L55" s="45">
        <f t="shared" si="20"/>
        <v>0</v>
      </c>
      <c r="M55" s="46">
        <f t="shared" si="20"/>
        <v>8065307</v>
      </c>
      <c r="N55" s="45">
        <f t="shared" si="20"/>
        <v>0</v>
      </c>
      <c r="O55" s="46">
        <f t="shared" si="20"/>
        <v>0</v>
      </c>
      <c r="P55" s="45">
        <f t="shared" si="20"/>
        <v>11184000</v>
      </c>
      <c r="Q55" s="46">
        <f t="shared" si="20"/>
        <v>21143809</v>
      </c>
      <c r="R55" s="24">
        <f t="shared" si="15"/>
        <v>-100</v>
      </c>
      <c r="S55" s="25">
        <f t="shared" si="16"/>
        <v>36.91228627685242</v>
      </c>
      <c r="T55" s="24">
        <f t="shared" si="17"/>
        <v>41.619529621911283</v>
      </c>
      <c r="U55" s="26">
        <f t="shared" si="18"/>
        <v>78.683421405180113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26872000</v>
      </c>
      <c r="C59" s="56">
        <f t="shared" si="22"/>
        <v>0</v>
      </c>
      <c r="D59" s="56">
        <f t="shared" si="22"/>
        <v>0</v>
      </c>
      <c r="E59" s="56">
        <f t="shared" si="22"/>
        <v>26872000</v>
      </c>
      <c r="F59" s="57">
        <f t="shared" si="22"/>
        <v>26872000</v>
      </c>
      <c r="G59" s="58">
        <f t="shared" si="22"/>
        <v>16595000</v>
      </c>
      <c r="H59" s="57">
        <f t="shared" si="22"/>
        <v>935000</v>
      </c>
      <c r="I59" s="58">
        <f t="shared" si="22"/>
        <v>7187645</v>
      </c>
      <c r="J59" s="57">
        <f t="shared" si="22"/>
        <v>10249000</v>
      </c>
      <c r="K59" s="58">
        <f t="shared" si="22"/>
        <v>5890857</v>
      </c>
      <c r="L59" s="57">
        <f t="shared" si="22"/>
        <v>0</v>
      </c>
      <c r="M59" s="59">
        <f t="shared" si="22"/>
        <v>8065307</v>
      </c>
      <c r="N59" s="57">
        <f t="shared" si="22"/>
        <v>0</v>
      </c>
      <c r="O59" s="58">
        <f t="shared" si="22"/>
        <v>0</v>
      </c>
      <c r="P59" s="57">
        <f t="shared" si="22"/>
        <v>11184000</v>
      </c>
      <c r="Q59" s="58">
        <f t="shared" si="22"/>
        <v>21143809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17878000</v>
      </c>
      <c r="C8" s="41">
        <f t="shared" si="0"/>
        <v>0</v>
      </c>
      <c r="D8" s="41">
        <f t="shared" si="0"/>
        <v>0</v>
      </c>
      <c r="E8" s="41">
        <f t="shared" si="0"/>
        <v>17878000</v>
      </c>
      <c r="F8" s="42">
        <f t="shared" si="0"/>
        <v>17878000</v>
      </c>
      <c r="G8" s="43">
        <f t="shared" si="0"/>
        <v>12845000</v>
      </c>
      <c r="H8" s="42">
        <f t="shared" si="0"/>
        <v>1426000</v>
      </c>
      <c r="I8" s="43">
        <f t="shared" si="0"/>
        <v>1433622</v>
      </c>
      <c r="J8" s="42">
        <f t="shared" si="0"/>
        <v>4573000</v>
      </c>
      <c r="K8" s="43">
        <f t="shared" si="0"/>
        <v>4984108</v>
      </c>
      <c r="L8" s="42">
        <f t="shared" si="0"/>
        <v>0</v>
      </c>
      <c r="M8" s="43">
        <f t="shared" si="0"/>
        <v>2854659</v>
      </c>
      <c r="N8" s="42">
        <f t="shared" si="0"/>
        <v>0</v>
      </c>
      <c r="O8" s="43">
        <f t="shared" si="0"/>
        <v>0</v>
      </c>
      <c r="P8" s="42">
        <f t="shared" si="0"/>
        <v>5999000</v>
      </c>
      <c r="Q8" s="43">
        <f t="shared" si="0"/>
        <v>9272389</v>
      </c>
      <c r="R8" s="20">
        <f>IF($J8    =0,0,(($L8    -$J8    )/$J8    )*100)</f>
        <v>-100</v>
      </c>
      <c r="S8" s="21">
        <f>IF($K8    =0,0,(($M8    -$K8    )/$K8    )*100)</f>
        <v>-42.724776429403214</v>
      </c>
      <c r="T8" s="20">
        <f>IF($E8    =0,0,($P8    /$E8    )*100)</f>
        <v>33.555207517619422</v>
      </c>
      <c r="U8" s="22">
        <f>IF($E8    =0,0,($Q8    /$E8    )*100)</f>
        <v>51.864800313234142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14533000</v>
      </c>
      <c r="C9" s="44">
        <f t="shared" si="1"/>
        <v>0</v>
      </c>
      <c r="D9" s="44">
        <f t="shared" si="1"/>
        <v>0</v>
      </c>
      <c r="E9" s="44">
        <f t="shared" si="1"/>
        <v>14533000</v>
      </c>
      <c r="F9" s="45">
        <f t="shared" si="1"/>
        <v>14533000</v>
      </c>
      <c r="G9" s="46">
        <f t="shared" si="1"/>
        <v>9800000</v>
      </c>
      <c r="H9" s="45">
        <f t="shared" si="1"/>
        <v>610000</v>
      </c>
      <c r="I9" s="46">
        <f t="shared" si="1"/>
        <v>610646</v>
      </c>
      <c r="J9" s="45">
        <f t="shared" si="1"/>
        <v>3013000</v>
      </c>
      <c r="K9" s="46">
        <f t="shared" si="1"/>
        <v>3416110</v>
      </c>
      <c r="L9" s="45">
        <f t="shared" si="1"/>
        <v>0</v>
      </c>
      <c r="M9" s="46">
        <f t="shared" si="1"/>
        <v>2611157</v>
      </c>
      <c r="N9" s="45">
        <f t="shared" si="1"/>
        <v>0</v>
      </c>
      <c r="O9" s="46">
        <f t="shared" si="1"/>
        <v>0</v>
      </c>
      <c r="P9" s="45">
        <f t="shared" si="1"/>
        <v>3623000</v>
      </c>
      <c r="Q9" s="46">
        <f t="shared" si="1"/>
        <v>6637913</v>
      </c>
      <c r="R9" s="24">
        <f>IF($J9    =0,0,(($L9    -$J9    )/$J9    )*100)</f>
        <v>-100</v>
      </c>
      <c r="S9" s="25">
        <f>IF($K9    =0,0,(($M9    -$K9    )/$K9    )*100)</f>
        <v>-23.563439116421893</v>
      </c>
      <c r="T9" s="24">
        <f>IF($E9    =0,0,($P9    /$E9    )*100)</f>
        <v>24.929470859423379</v>
      </c>
      <c r="U9" s="26">
        <f>IF($E9    =0,0,($Q9    /$E9    )*100)</f>
        <v>45.674760889011218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9533000</v>
      </c>
      <c r="C10" s="47"/>
      <c r="D10" s="47"/>
      <c r="E10" s="47">
        <f t="shared" ref="E10:E41" si="2">$B10   +$C10   +$D10</f>
        <v>9533000</v>
      </c>
      <c r="F10" s="48">
        <v>9533000</v>
      </c>
      <c r="G10" s="49">
        <v>6800000</v>
      </c>
      <c r="H10" s="48">
        <v>535000</v>
      </c>
      <c r="I10" s="49">
        <v>535646</v>
      </c>
      <c r="J10" s="48">
        <v>2638000</v>
      </c>
      <c r="K10" s="49">
        <v>2683250</v>
      </c>
      <c r="L10" s="48"/>
      <c r="M10" s="49">
        <v>2301647</v>
      </c>
      <c r="N10" s="48"/>
      <c r="O10" s="49"/>
      <c r="P10" s="48">
        <f t="shared" ref="P10:P41" si="3">$H10   +$J10   +$L10   +$N10</f>
        <v>3173000</v>
      </c>
      <c r="Q10" s="49">
        <f t="shared" ref="Q10:Q41" si="4">$I10   +$K10   +$M10   +$O10</f>
        <v>5520543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-14.22167148048076</v>
      </c>
      <c r="T10" s="28">
        <f t="shared" ref="T10:T41" si="7">IF($E10   =0,0,($P10   /$E10   )*100)</f>
        <v>33.284380572747295</v>
      </c>
      <c r="U10" s="30">
        <f t="shared" ref="U10:U41" si="8">IF($E10   =0,0,($Q10   /$E10   )*100)</f>
        <v>57.909818525123256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1000000</v>
      </c>
      <c r="C13" s="47"/>
      <c r="D13" s="47"/>
      <c r="E13" s="47">
        <f t="shared" si="2"/>
        <v>1000000</v>
      </c>
      <c r="F13" s="48">
        <v>1000000</v>
      </c>
      <c r="G13" s="49">
        <v>1000000</v>
      </c>
      <c r="H13" s="48">
        <v>75000</v>
      </c>
      <c r="I13" s="49">
        <v>75000</v>
      </c>
      <c r="J13" s="48">
        <v>375000</v>
      </c>
      <c r="K13" s="49">
        <v>725000</v>
      </c>
      <c r="L13" s="48"/>
      <c r="M13" s="49"/>
      <c r="N13" s="48"/>
      <c r="O13" s="49"/>
      <c r="P13" s="48">
        <f t="shared" si="3"/>
        <v>450000</v>
      </c>
      <c r="Q13" s="49">
        <f t="shared" si="4"/>
        <v>800000</v>
      </c>
      <c r="R13" s="28">
        <f t="shared" si="5"/>
        <v>-100</v>
      </c>
      <c r="S13" s="29">
        <f t="shared" si="6"/>
        <v>-100</v>
      </c>
      <c r="T13" s="28">
        <f t="shared" si="7"/>
        <v>45</v>
      </c>
      <c r="U13" s="30">
        <f t="shared" si="8"/>
        <v>80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/>
      <c r="J23" s="48"/>
      <c r="K23" s="49">
        <v>7860</v>
      </c>
      <c r="L23" s="48"/>
      <c r="M23" s="49">
        <v>309510</v>
      </c>
      <c r="N23" s="48"/>
      <c r="O23" s="49"/>
      <c r="P23" s="48">
        <f t="shared" si="3"/>
        <v>0</v>
      </c>
      <c r="Q23" s="49">
        <f t="shared" si="4"/>
        <v>317370</v>
      </c>
      <c r="R23" s="28">
        <f t="shared" si="5"/>
        <v>0</v>
      </c>
      <c r="S23" s="29">
        <f t="shared" si="6"/>
        <v>3837.7862595419847</v>
      </c>
      <c r="T23" s="28">
        <f t="shared" si="7"/>
        <v>0</v>
      </c>
      <c r="U23" s="30">
        <f t="shared" si="8"/>
        <v>7.9342499999999996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3045000</v>
      </c>
      <c r="H24" s="45">
        <f t="shared" si="9"/>
        <v>816000</v>
      </c>
      <c r="I24" s="46">
        <f t="shared" si="9"/>
        <v>822976</v>
      </c>
      <c r="J24" s="45">
        <f t="shared" si="9"/>
        <v>1560000</v>
      </c>
      <c r="K24" s="46">
        <f t="shared" si="9"/>
        <v>1567998</v>
      </c>
      <c r="L24" s="45">
        <f t="shared" si="9"/>
        <v>0</v>
      </c>
      <c r="M24" s="46">
        <f t="shared" si="9"/>
        <v>243502</v>
      </c>
      <c r="N24" s="45">
        <f t="shared" si="9"/>
        <v>0</v>
      </c>
      <c r="O24" s="46">
        <f t="shared" si="9"/>
        <v>0</v>
      </c>
      <c r="P24" s="45">
        <f t="shared" si="9"/>
        <v>2376000</v>
      </c>
      <c r="Q24" s="46">
        <f t="shared" si="9"/>
        <v>2634476</v>
      </c>
      <c r="R24" s="24">
        <f t="shared" si="5"/>
        <v>-100</v>
      </c>
      <c r="S24" s="25">
        <f t="shared" si="6"/>
        <v>-84.470515906270293</v>
      </c>
      <c r="T24" s="24">
        <f t="shared" si="7"/>
        <v>71.031390134529147</v>
      </c>
      <c r="U24" s="26">
        <f t="shared" si="8"/>
        <v>78.758624813153972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783000</v>
      </c>
      <c r="I27" s="49">
        <v>782948</v>
      </c>
      <c r="J27" s="48">
        <v>1366000</v>
      </c>
      <c r="K27" s="49">
        <v>1365560</v>
      </c>
      <c r="L27" s="48"/>
      <c r="M27" s="49">
        <v>-69124</v>
      </c>
      <c r="N27" s="48"/>
      <c r="O27" s="49"/>
      <c r="P27" s="48">
        <f t="shared" si="3"/>
        <v>2149000</v>
      </c>
      <c r="Q27" s="49">
        <f t="shared" si="4"/>
        <v>2079384</v>
      </c>
      <c r="R27" s="28">
        <f t="shared" si="5"/>
        <v>-100</v>
      </c>
      <c r="S27" s="29">
        <f t="shared" si="6"/>
        <v>-105.06195260552447</v>
      </c>
      <c r="T27" s="28">
        <f t="shared" si="7"/>
        <v>91.641791044776127</v>
      </c>
      <c r="U27" s="30">
        <f t="shared" si="8"/>
        <v>88.673091684434965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33000</v>
      </c>
      <c r="I29" s="49">
        <v>40028</v>
      </c>
      <c r="J29" s="48">
        <v>194000</v>
      </c>
      <c r="K29" s="49">
        <v>202438</v>
      </c>
      <c r="L29" s="48"/>
      <c r="M29" s="49">
        <v>312626</v>
      </c>
      <c r="N29" s="48"/>
      <c r="O29" s="49"/>
      <c r="P29" s="48">
        <f t="shared" si="3"/>
        <v>227000</v>
      </c>
      <c r="Q29" s="49">
        <f t="shared" si="4"/>
        <v>555092</v>
      </c>
      <c r="R29" s="28">
        <f t="shared" si="5"/>
        <v>-100</v>
      </c>
      <c r="S29" s="29">
        <f t="shared" si="6"/>
        <v>54.4304922988767</v>
      </c>
      <c r="T29" s="28">
        <f t="shared" si="7"/>
        <v>22.7</v>
      </c>
      <c r="U29" s="30">
        <f t="shared" si="8"/>
        <v>55.5092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247000</v>
      </c>
      <c r="C39" s="53">
        <f t="shared" si="10"/>
        <v>0</v>
      </c>
      <c r="D39" s="53">
        <f t="shared" si="10"/>
        <v>0</v>
      </c>
      <c r="E39" s="53">
        <f t="shared" si="10"/>
        <v>247000</v>
      </c>
      <c r="F39" s="54">
        <f t="shared" si="10"/>
        <v>247000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247000</v>
      </c>
      <c r="C40" s="44">
        <f t="shared" si="11"/>
        <v>0</v>
      </c>
      <c r="D40" s="44">
        <f t="shared" si="11"/>
        <v>0</v>
      </c>
      <c r="E40" s="44">
        <f t="shared" si="11"/>
        <v>247000</v>
      </c>
      <c r="F40" s="45">
        <f t="shared" si="11"/>
        <v>247000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247000</v>
      </c>
      <c r="C42" s="47"/>
      <c r="D42" s="47"/>
      <c r="E42" s="47">
        <f t="shared" ref="E42:E58" si="12">$B42   +$C42   +$D42</f>
        <v>247000</v>
      </c>
      <c r="F42" s="48">
        <v>247000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18125000</v>
      </c>
      <c r="C55" s="44">
        <f t="shared" si="20"/>
        <v>0</v>
      </c>
      <c r="D55" s="44">
        <f t="shared" si="20"/>
        <v>0</v>
      </c>
      <c r="E55" s="44">
        <f t="shared" si="20"/>
        <v>18125000</v>
      </c>
      <c r="F55" s="45">
        <f t="shared" si="20"/>
        <v>18125000</v>
      </c>
      <c r="G55" s="46">
        <f t="shared" si="20"/>
        <v>12845000</v>
      </c>
      <c r="H55" s="45">
        <f t="shared" si="20"/>
        <v>1426000</v>
      </c>
      <c r="I55" s="46">
        <f t="shared" si="20"/>
        <v>1433622</v>
      </c>
      <c r="J55" s="45">
        <f t="shared" si="20"/>
        <v>4573000</v>
      </c>
      <c r="K55" s="46">
        <f t="shared" si="20"/>
        <v>4984108</v>
      </c>
      <c r="L55" s="45">
        <f t="shared" si="20"/>
        <v>0</v>
      </c>
      <c r="M55" s="46">
        <f t="shared" si="20"/>
        <v>2854659</v>
      </c>
      <c r="N55" s="45">
        <f t="shared" si="20"/>
        <v>0</v>
      </c>
      <c r="O55" s="46">
        <f t="shared" si="20"/>
        <v>0</v>
      </c>
      <c r="P55" s="45">
        <f t="shared" si="20"/>
        <v>5999000</v>
      </c>
      <c r="Q55" s="46">
        <f t="shared" si="20"/>
        <v>9272389</v>
      </c>
      <c r="R55" s="24">
        <f t="shared" si="15"/>
        <v>-100</v>
      </c>
      <c r="S55" s="25">
        <f t="shared" si="16"/>
        <v>-42.724776429403214</v>
      </c>
      <c r="T55" s="24">
        <f t="shared" si="17"/>
        <v>33.097931034482755</v>
      </c>
      <c r="U55" s="26">
        <f t="shared" si="18"/>
        <v>51.158008275862066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18125000</v>
      </c>
      <c r="C59" s="56">
        <f t="shared" si="22"/>
        <v>0</v>
      </c>
      <c r="D59" s="56">
        <f t="shared" si="22"/>
        <v>0</v>
      </c>
      <c r="E59" s="56">
        <f t="shared" si="22"/>
        <v>18125000</v>
      </c>
      <c r="F59" s="57">
        <f t="shared" si="22"/>
        <v>18125000</v>
      </c>
      <c r="G59" s="58">
        <f t="shared" si="22"/>
        <v>12845000</v>
      </c>
      <c r="H59" s="57">
        <f t="shared" si="22"/>
        <v>1426000</v>
      </c>
      <c r="I59" s="58">
        <f t="shared" si="22"/>
        <v>1433622</v>
      </c>
      <c r="J59" s="57">
        <f t="shared" si="22"/>
        <v>4573000</v>
      </c>
      <c r="K59" s="58">
        <f t="shared" si="22"/>
        <v>4984108</v>
      </c>
      <c r="L59" s="57">
        <f t="shared" si="22"/>
        <v>0</v>
      </c>
      <c r="M59" s="59">
        <f t="shared" si="22"/>
        <v>2854659</v>
      </c>
      <c r="N59" s="57">
        <f t="shared" si="22"/>
        <v>0</v>
      </c>
      <c r="O59" s="58">
        <f t="shared" si="22"/>
        <v>0</v>
      </c>
      <c r="P59" s="57">
        <f t="shared" si="22"/>
        <v>5999000</v>
      </c>
      <c r="Q59" s="58">
        <f t="shared" si="22"/>
        <v>9272389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13265000</v>
      </c>
      <c r="C8" s="41">
        <f t="shared" si="0"/>
        <v>0</v>
      </c>
      <c r="D8" s="41">
        <f t="shared" si="0"/>
        <v>0</v>
      </c>
      <c r="E8" s="41">
        <f t="shared" si="0"/>
        <v>13265000</v>
      </c>
      <c r="F8" s="42">
        <f t="shared" si="0"/>
        <v>13265000</v>
      </c>
      <c r="G8" s="43">
        <f t="shared" si="0"/>
        <v>10995000</v>
      </c>
      <c r="H8" s="42">
        <f t="shared" si="0"/>
        <v>2877000</v>
      </c>
      <c r="I8" s="43">
        <f t="shared" si="0"/>
        <v>3095011</v>
      </c>
      <c r="J8" s="42">
        <f t="shared" si="0"/>
        <v>4711000</v>
      </c>
      <c r="K8" s="43">
        <f t="shared" si="0"/>
        <v>7696748</v>
      </c>
      <c r="L8" s="42">
        <f t="shared" si="0"/>
        <v>0</v>
      </c>
      <c r="M8" s="43">
        <f t="shared" si="0"/>
        <v>2293836</v>
      </c>
      <c r="N8" s="42">
        <f t="shared" si="0"/>
        <v>0</v>
      </c>
      <c r="O8" s="43">
        <f t="shared" si="0"/>
        <v>0</v>
      </c>
      <c r="P8" s="42">
        <f t="shared" si="0"/>
        <v>7588000</v>
      </c>
      <c r="Q8" s="43">
        <f t="shared" si="0"/>
        <v>13085595</v>
      </c>
      <c r="R8" s="20">
        <f>IF($J8    =0,0,(($L8    -$J8    )/$J8    )*100)</f>
        <v>-100</v>
      </c>
      <c r="S8" s="21">
        <f>IF($K8    =0,0,(($M8    -$K8    )/$K8    )*100)</f>
        <v>-70.197335290177094</v>
      </c>
      <c r="T8" s="20">
        <f>IF($E8    =0,0,($P8    /$E8    )*100)</f>
        <v>57.203166226912927</v>
      </c>
      <c r="U8" s="22">
        <f>IF($E8    =0,0,($Q8    /$E8    )*100)</f>
        <v>98.647531096871461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9920000</v>
      </c>
      <c r="C9" s="44">
        <f t="shared" si="1"/>
        <v>0</v>
      </c>
      <c r="D9" s="44">
        <f t="shared" si="1"/>
        <v>0</v>
      </c>
      <c r="E9" s="44">
        <f t="shared" si="1"/>
        <v>9920000</v>
      </c>
      <c r="F9" s="45">
        <f t="shared" si="1"/>
        <v>9920000</v>
      </c>
      <c r="G9" s="46">
        <f t="shared" si="1"/>
        <v>8400000</v>
      </c>
      <c r="H9" s="45">
        <f t="shared" si="1"/>
        <v>2006000</v>
      </c>
      <c r="I9" s="46">
        <f t="shared" si="1"/>
        <v>2006773</v>
      </c>
      <c r="J9" s="45">
        <f t="shared" si="1"/>
        <v>3403000</v>
      </c>
      <c r="K9" s="46">
        <f t="shared" si="1"/>
        <v>6398589</v>
      </c>
      <c r="L9" s="45">
        <f t="shared" si="1"/>
        <v>0</v>
      </c>
      <c r="M9" s="46">
        <f t="shared" si="1"/>
        <v>1326261</v>
      </c>
      <c r="N9" s="45">
        <f t="shared" si="1"/>
        <v>0</v>
      </c>
      <c r="O9" s="46">
        <f t="shared" si="1"/>
        <v>0</v>
      </c>
      <c r="P9" s="45">
        <f t="shared" si="1"/>
        <v>5409000</v>
      </c>
      <c r="Q9" s="46">
        <f t="shared" si="1"/>
        <v>9731623</v>
      </c>
      <c r="R9" s="24">
        <f>IF($J9    =0,0,(($L9    -$J9    )/$J9    )*100)</f>
        <v>-100</v>
      </c>
      <c r="S9" s="25">
        <f>IF($K9    =0,0,(($M9    -$K9    )/$K9    )*100)</f>
        <v>-79.272602131501174</v>
      </c>
      <c r="T9" s="24">
        <f>IF($E9    =0,0,($P9    /$E9    )*100)</f>
        <v>54.526209677419359</v>
      </c>
      <c r="U9" s="26">
        <f>IF($E9    =0,0,($Q9    /$E9    )*100)</f>
        <v>98.101038306451613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9920000</v>
      </c>
      <c r="C10" s="47"/>
      <c r="D10" s="47"/>
      <c r="E10" s="47">
        <f t="shared" ref="E10:E41" si="2">$B10   +$C10   +$D10</f>
        <v>9920000</v>
      </c>
      <c r="F10" s="48">
        <v>9920000</v>
      </c>
      <c r="G10" s="49">
        <v>8400000</v>
      </c>
      <c r="H10" s="48">
        <v>2006000</v>
      </c>
      <c r="I10" s="49">
        <v>2006773</v>
      </c>
      <c r="J10" s="48">
        <v>3403000</v>
      </c>
      <c r="K10" s="49">
        <v>6398589</v>
      </c>
      <c r="L10" s="48"/>
      <c r="M10" s="49">
        <v>1326261</v>
      </c>
      <c r="N10" s="48"/>
      <c r="O10" s="49"/>
      <c r="P10" s="48">
        <f t="shared" ref="P10:P41" si="3">$H10   +$J10   +$L10   +$N10</f>
        <v>5409000</v>
      </c>
      <c r="Q10" s="49">
        <f t="shared" ref="Q10:Q41" si="4">$I10   +$K10   +$M10   +$O10</f>
        <v>9731623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-79.272602131501174</v>
      </c>
      <c r="T10" s="28">
        <f t="shared" ref="T10:T41" si="7">IF($E10   =0,0,($P10   /$E10   )*100)</f>
        <v>54.526209677419359</v>
      </c>
      <c r="U10" s="30">
        <f t="shared" ref="U10:U41" si="8">IF($E10   =0,0,($Q10   /$E10   )*100)</f>
        <v>98.101038306451613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2595000</v>
      </c>
      <c r="H24" s="45">
        <f t="shared" si="9"/>
        <v>871000</v>
      </c>
      <c r="I24" s="46">
        <f t="shared" si="9"/>
        <v>1088238</v>
      </c>
      <c r="J24" s="45">
        <f t="shared" si="9"/>
        <v>1308000</v>
      </c>
      <c r="K24" s="46">
        <f t="shared" si="9"/>
        <v>1298159</v>
      </c>
      <c r="L24" s="45">
        <f t="shared" si="9"/>
        <v>0</v>
      </c>
      <c r="M24" s="46">
        <f t="shared" si="9"/>
        <v>967575</v>
      </c>
      <c r="N24" s="45">
        <f t="shared" si="9"/>
        <v>0</v>
      </c>
      <c r="O24" s="46">
        <f t="shared" si="9"/>
        <v>0</v>
      </c>
      <c r="P24" s="45">
        <f t="shared" si="9"/>
        <v>2179000</v>
      </c>
      <c r="Q24" s="46">
        <f t="shared" si="9"/>
        <v>3353972</v>
      </c>
      <c r="R24" s="24">
        <f t="shared" si="5"/>
        <v>-100</v>
      </c>
      <c r="S24" s="25">
        <f t="shared" si="6"/>
        <v>-25.465601671289878</v>
      </c>
      <c r="T24" s="24">
        <f t="shared" si="7"/>
        <v>65.142002989536621</v>
      </c>
      <c r="U24" s="26">
        <f t="shared" si="8"/>
        <v>100.26822122571002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621000</v>
      </c>
      <c r="I27" s="49">
        <v>620683</v>
      </c>
      <c r="J27" s="48">
        <v>734000</v>
      </c>
      <c r="K27" s="49">
        <v>733736</v>
      </c>
      <c r="L27" s="48"/>
      <c r="M27" s="49">
        <v>415634</v>
      </c>
      <c r="N27" s="48"/>
      <c r="O27" s="49"/>
      <c r="P27" s="48">
        <f t="shared" si="3"/>
        <v>1355000</v>
      </c>
      <c r="Q27" s="49">
        <f t="shared" si="4"/>
        <v>1770053</v>
      </c>
      <c r="R27" s="28">
        <f t="shared" si="5"/>
        <v>-100</v>
      </c>
      <c r="S27" s="29">
        <f t="shared" si="6"/>
        <v>-43.353740309866218</v>
      </c>
      <c r="T27" s="28">
        <f t="shared" si="7"/>
        <v>57.782515991471215</v>
      </c>
      <c r="U27" s="30">
        <f t="shared" si="8"/>
        <v>75.482004264392316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250000</v>
      </c>
      <c r="I29" s="49">
        <v>467555</v>
      </c>
      <c r="J29" s="48">
        <v>574000</v>
      </c>
      <c r="K29" s="49">
        <v>564423</v>
      </c>
      <c r="L29" s="48"/>
      <c r="M29" s="49">
        <v>551941</v>
      </c>
      <c r="N29" s="48"/>
      <c r="O29" s="49"/>
      <c r="P29" s="48">
        <f t="shared" si="3"/>
        <v>824000</v>
      </c>
      <c r="Q29" s="49">
        <f t="shared" si="4"/>
        <v>1583919</v>
      </c>
      <c r="R29" s="28">
        <f t="shared" si="5"/>
        <v>-100</v>
      </c>
      <c r="S29" s="29">
        <f t="shared" si="6"/>
        <v>-2.2114619708977132</v>
      </c>
      <c r="T29" s="28">
        <f t="shared" si="7"/>
        <v>82.399999999999991</v>
      </c>
      <c r="U29" s="30">
        <f t="shared" si="8"/>
        <v>158.39190000000002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10484000</v>
      </c>
      <c r="C39" s="53">
        <f t="shared" si="10"/>
        <v>0</v>
      </c>
      <c r="D39" s="53">
        <f t="shared" si="10"/>
        <v>0</v>
      </c>
      <c r="E39" s="53">
        <f t="shared" si="10"/>
        <v>10484000</v>
      </c>
      <c r="F39" s="54">
        <f t="shared" si="10"/>
        <v>10484000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9697000</v>
      </c>
      <c r="C40" s="44">
        <f t="shared" si="11"/>
        <v>0</v>
      </c>
      <c r="D40" s="44">
        <f t="shared" si="11"/>
        <v>0</v>
      </c>
      <c r="E40" s="44">
        <f t="shared" si="11"/>
        <v>9697000</v>
      </c>
      <c r="F40" s="45">
        <f t="shared" si="11"/>
        <v>9697000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>
        <v>7621000</v>
      </c>
      <c r="C41" s="50"/>
      <c r="D41" s="50"/>
      <c r="E41" s="50">
        <f t="shared" si="2"/>
        <v>7621000</v>
      </c>
      <c r="F41" s="51">
        <v>7621000</v>
      </c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76000</v>
      </c>
      <c r="C42" s="47"/>
      <c r="D42" s="47"/>
      <c r="E42" s="47">
        <f t="shared" ref="E42:E58" si="12">$B42   +$C42   +$D42</f>
        <v>76000</v>
      </c>
      <c r="F42" s="48">
        <v>76000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2000000</v>
      </c>
      <c r="C49" s="47"/>
      <c r="D49" s="47"/>
      <c r="E49" s="47">
        <f t="shared" si="12"/>
        <v>2000000</v>
      </c>
      <c r="F49" s="48">
        <v>2000000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787000</v>
      </c>
      <c r="C50" s="44">
        <f t="shared" si="19"/>
        <v>0</v>
      </c>
      <c r="D50" s="44">
        <f t="shared" si="19"/>
        <v>0</v>
      </c>
      <c r="E50" s="44">
        <f t="shared" si="19"/>
        <v>787000</v>
      </c>
      <c r="F50" s="45">
        <f t="shared" si="19"/>
        <v>787000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787000</v>
      </c>
      <c r="C53" s="47"/>
      <c r="D53" s="47"/>
      <c r="E53" s="47">
        <f t="shared" si="12"/>
        <v>787000</v>
      </c>
      <c r="F53" s="48">
        <v>787000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23749000</v>
      </c>
      <c r="C55" s="44">
        <f t="shared" si="20"/>
        <v>0</v>
      </c>
      <c r="D55" s="44">
        <f t="shared" si="20"/>
        <v>0</v>
      </c>
      <c r="E55" s="44">
        <f t="shared" si="20"/>
        <v>23749000</v>
      </c>
      <c r="F55" s="45">
        <f t="shared" si="20"/>
        <v>23749000</v>
      </c>
      <c r="G55" s="46">
        <f t="shared" si="20"/>
        <v>10995000</v>
      </c>
      <c r="H55" s="45">
        <f t="shared" si="20"/>
        <v>2877000</v>
      </c>
      <c r="I55" s="46">
        <f t="shared" si="20"/>
        <v>3095011</v>
      </c>
      <c r="J55" s="45">
        <f t="shared" si="20"/>
        <v>4711000</v>
      </c>
      <c r="K55" s="46">
        <f t="shared" si="20"/>
        <v>7696748</v>
      </c>
      <c r="L55" s="45">
        <f t="shared" si="20"/>
        <v>0</v>
      </c>
      <c r="M55" s="46">
        <f t="shared" si="20"/>
        <v>2293836</v>
      </c>
      <c r="N55" s="45">
        <f t="shared" si="20"/>
        <v>0</v>
      </c>
      <c r="O55" s="46">
        <f t="shared" si="20"/>
        <v>0</v>
      </c>
      <c r="P55" s="45">
        <f t="shared" si="20"/>
        <v>7588000</v>
      </c>
      <c r="Q55" s="46">
        <f t="shared" si="20"/>
        <v>13085595</v>
      </c>
      <c r="R55" s="24">
        <f t="shared" si="15"/>
        <v>-100</v>
      </c>
      <c r="S55" s="25">
        <f t="shared" si="16"/>
        <v>-70.197335290177094</v>
      </c>
      <c r="T55" s="24">
        <f t="shared" si="17"/>
        <v>31.950818981851871</v>
      </c>
      <c r="U55" s="26">
        <f t="shared" si="18"/>
        <v>55.099562086824704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23749000</v>
      </c>
      <c r="C59" s="56">
        <f t="shared" si="22"/>
        <v>0</v>
      </c>
      <c r="D59" s="56">
        <f t="shared" si="22"/>
        <v>0</v>
      </c>
      <c r="E59" s="56">
        <f t="shared" si="22"/>
        <v>23749000</v>
      </c>
      <c r="F59" s="57">
        <f t="shared" si="22"/>
        <v>23749000</v>
      </c>
      <c r="G59" s="58">
        <f t="shared" si="22"/>
        <v>10995000</v>
      </c>
      <c r="H59" s="57">
        <f t="shared" si="22"/>
        <v>2877000</v>
      </c>
      <c r="I59" s="58">
        <f t="shared" si="22"/>
        <v>3095011</v>
      </c>
      <c r="J59" s="57">
        <f t="shared" si="22"/>
        <v>4711000</v>
      </c>
      <c r="K59" s="58">
        <f t="shared" si="22"/>
        <v>7696748</v>
      </c>
      <c r="L59" s="57">
        <f t="shared" si="22"/>
        <v>0</v>
      </c>
      <c r="M59" s="59">
        <f t="shared" si="22"/>
        <v>2293836</v>
      </c>
      <c r="N59" s="57">
        <f t="shared" si="22"/>
        <v>0</v>
      </c>
      <c r="O59" s="58">
        <f t="shared" si="22"/>
        <v>0</v>
      </c>
      <c r="P59" s="57">
        <f t="shared" si="22"/>
        <v>7588000</v>
      </c>
      <c r="Q59" s="58">
        <f t="shared" si="22"/>
        <v>13085595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109205000</v>
      </c>
      <c r="C8" s="41">
        <f t="shared" si="0"/>
        <v>0</v>
      </c>
      <c r="D8" s="41">
        <f t="shared" si="0"/>
        <v>0</v>
      </c>
      <c r="E8" s="41">
        <f t="shared" si="0"/>
        <v>109205000</v>
      </c>
      <c r="F8" s="42">
        <f t="shared" si="0"/>
        <v>109205000</v>
      </c>
      <c r="G8" s="43">
        <f t="shared" si="0"/>
        <v>73973000</v>
      </c>
      <c r="H8" s="42">
        <f t="shared" si="0"/>
        <v>8495000</v>
      </c>
      <c r="I8" s="43">
        <f t="shared" si="0"/>
        <v>24573340</v>
      </c>
      <c r="J8" s="42">
        <f t="shared" si="0"/>
        <v>25491000</v>
      </c>
      <c r="K8" s="43">
        <f t="shared" si="0"/>
        <v>24051772</v>
      </c>
      <c r="L8" s="42">
        <f t="shared" si="0"/>
        <v>0</v>
      </c>
      <c r="M8" s="43">
        <f t="shared" si="0"/>
        <v>19065844</v>
      </c>
      <c r="N8" s="42">
        <f t="shared" si="0"/>
        <v>0</v>
      </c>
      <c r="O8" s="43">
        <f t="shared" si="0"/>
        <v>0</v>
      </c>
      <c r="P8" s="42">
        <f t="shared" si="0"/>
        <v>33986000</v>
      </c>
      <c r="Q8" s="43">
        <f t="shared" si="0"/>
        <v>67690956</v>
      </c>
      <c r="R8" s="20">
        <f>IF($J8    =0,0,(($L8    -$J8    )/$J8    )*100)</f>
        <v>-100</v>
      </c>
      <c r="S8" s="21">
        <f>IF($K8    =0,0,(($M8    -$K8    )/$K8    )*100)</f>
        <v>-20.729981973885334</v>
      </c>
      <c r="T8" s="20">
        <f>IF($E8    =0,0,($P8    /$E8    )*100)</f>
        <v>31.121285655418706</v>
      </c>
      <c r="U8" s="22">
        <f>IF($E8    =0,0,($Q8    /$E8    )*100)</f>
        <v>61.98521679410284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106060000</v>
      </c>
      <c r="C9" s="44">
        <f t="shared" si="1"/>
        <v>0</v>
      </c>
      <c r="D9" s="44">
        <f t="shared" si="1"/>
        <v>0</v>
      </c>
      <c r="E9" s="44">
        <f t="shared" si="1"/>
        <v>106060000</v>
      </c>
      <c r="F9" s="45">
        <f t="shared" si="1"/>
        <v>106060000</v>
      </c>
      <c r="G9" s="46">
        <f t="shared" si="1"/>
        <v>71578000</v>
      </c>
      <c r="H9" s="45">
        <f t="shared" si="1"/>
        <v>8295000</v>
      </c>
      <c r="I9" s="46">
        <f t="shared" si="1"/>
        <v>24353651</v>
      </c>
      <c r="J9" s="45">
        <f t="shared" si="1"/>
        <v>24821000</v>
      </c>
      <c r="K9" s="46">
        <f t="shared" si="1"/>
        <v>23419461</v>
      </c>
      <c r="L9" s="45">
        <f t="shared" si="1"/>
        <v>0</v>
      </c>
      <c r="M9" s="46">
        <f t="shared" si="1"/>
        <v>18609191</v>
      </c>
      <c r="N9" s="45">
        <f t="shared" si="1"/>
        <v>0</v>
      </c>
      <c r="O9" s="46">
        <f t="shared" si="1"/>
        <v>0</v>
      </c>
      <c r="P9" s="45">
        <f t="shared" si="1"/>
        <v>33116000</v>
      </c>
      <c r="Q9" s="46">
        <f t="shared" si="1"/>
        <v>66382303</v>
      </c>
      <c r="R9" s="24">
        <f>IF($J9    =0,0,(($L9    -$J9    )/$J9    )*100)</f>
        <v>-100</v>
      </c>
      <c r="S9" s="25">
        <f>IF($K9    =0,0,(($M9    -$K9    )/$K9    )*100)</f>
        <v>-20.539627278356235</v>
      </c>
      <c r="T9" s="24">
        <f>IF($E9    =0,0,($P9    /$E9    )*100)</f>
        <v>31.223835564774653</v>
      </c>
      <c r="U9" s="26">
        <f>IF($E9    =0,0,($Q9    /$E9    )*100)</f>
        <v>62.589386196492548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61060000</v>
      </c>
      <c r="C10" s="47"/>
      <c r="D10" s="47"/>
      <c r="E10" s="47">
        <f t="shared" ref="E10:E41" si="2">$B10   +$C10   +$D10</f>
        <v>61060000</v>
      </c>
      <c r="F10" s="48">
        <v>61060000</v>
      </c>
      <c r="G10" s="49">
        <v>49078000</v>
      </c>
      <c r="H10" s="48">
        <v>8295000</v>
      </c>
      <c r="I10" s="49">
        <v>18941519</v>
      </c>
      <c r="J10" s="48">
        <v>11512000</v>
      </c>
      <c r="K10" s="49">
        <v>18460889</v>
      </c>
      <c r="L10" s="48"/>
      <c r="M10" s="49">
        <v>11136374</v>
      </c>
      <c r="N10" s="48"/>
      <c r="O10" s="49"/>
      <c r="P10" s="48">
        <f t="shared" ref="P10:P41" si="3">$H10   +$J10   +$L10   +$N10</f>
        <v>19807000</v>
      </c>
      <c r="Q10" s="49">
        <f t="shared" ref="Q10:Q41" si="4">$I10   +$K10   +$M10   +$O10</f>
        <v>48538782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-39.675852013410626</v>
      </c>
      <c r="T10" s="28">
        <f t="shared" ref="T10:T41" si="7">IF($E10   =0,0,($P10   /$E10   )*100)</f>
        <v>32.438584998362266</v>
      </c>
      <c r="U10" s="30">
        <f t="shared" ref="U10:U41" si="8">IF($E10   =0,0,($Q10   /$E10   )*100)</f>
        <v>79.49358336062889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45000000</v>
      </c>
      <c r="C23" s="47"/>
      <c r="D23" s="47"/>
      <c r="E23" s="47">
        <f t="shared" si="2"/>
        <v>45000000</v>
      </c>
      <c r="F23" s="48">
        <v>45000000</v>
      </c>
      <c r="G23" s="49">
        <v>22500000</v>
      </c>
      <c r="H23" s="48"/>
      <c r="I23" s="49">
        <v>5412132</v>
      </c>
      <c r="J23" s="48">
        <v>13309000</v>
      </c>
      <c r="K23" s="49">
        <v>4958572</v>
      </c>
      <c r="L23" s="48"/>
      <c r="M23" s="49">
        <v>7472817</v>
      </c>
      <c r="N23" s="48"/>
      <c r="O23" s="49"/>
      <c r="P23" s="48">
        <f t="shared" si="3"/>
        <v>13309000</v>
      </c>
      <c r="Q23" s="49">
        <f t="shared" si="4"/>
        <v>17843521</v>
      </c>
      <c r="R23" s="28">
        <f t="shared" si="5"/>
        <v>-100</v>
      </c>
      <c r="S23" s="29">
        <f t="shared" si="6"/>
        <v>50.705021526358799</v>
      </c>
      <c r="T23" s="28">
        <f t="shared" si="7"/>
        <v>29.575555555555553</v>
      </c>
      <c r="U23" s="30">
        <f t="shared" si="8"/>
        <v>39.652268888888884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3145000</v>
      </c>
      <c r="C24" s="44">
        <f t="shared" si="9"/>
        <v>0</v>
      </c>
      <c r="D24" s="44">
        <f t="shared" si="9"/>
        <v>0</v>
      </c>
      <c r="E24" s="44">
        <f t="shared" si="9"/>
        <v>3145000</v>
      </c>
      <c r="F24" s="45">
        <f t="shared" si="9"/>
        <v>3145000</v>
      </c>
      <c r="G24" s="46">
        <f t="shared" si="9"/>
        <v>2395000</v>
      </c>
      <c r="H24" s="45">
        <f t="shared" si="9"/>
        <v>200000</v>
      </c>
      <c r="I24" s="46">
        <f t="shared" si="9"/>
        <v>219689</v>
      </c>
      <c r="J24" s="45">
        <f t="shared" si="9"/>
        <v>670000</v>
      </c>
      <c r="K24" s="46">
        <f t="shared" si="9"/>
        <v>632311</v>
      </c>
      <c r="L24" s="45">
        <f t="shared" si="9"/>
        <v>0</v>
      </c>
      <c r="M24" s="46">
        <f t="shared" si="9"/>
        <v>456653</v>
      </c>
      <c r="N24" s="45">
        <f t="shared" si="9"/>
        <v>0</v>
      </c>
      <c r="O24" s="46">
        <f t="shared" si="9"/>
        <v>0</v>
      </c>
      <c r="P24" s="45">
        <f t="shared" si="9"/>
        <v>870000</v>
      </c>
      <c r="Q24" s="46">
        <f t="shared" si="9"/>
        <v>1308653</v>
      </c>
      <c r="R24" s="24">
        <f t="shared" si="5"/>
        <v>-100</v>
      </c>
      <c r="S24" s="25">
        <f t="shared" si="6"/>
        <v>-27.780316964278658</v>
      </c>
      <c r="T24" s="24">
        <f t="shared" si="7"/>
        <v>27.662957074721778</v>
      </c>
      <c r="U24" s="26">
        <f t="shared" si="8"/>
        <v>41.610588235294117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2145000</v>
      </c>
      <c r="C27" s="47"/>
      <c r="D27" s="47"/>
      <c r="E27" s="47">
        <f t="shared" si="2"/>
        <v>2145000</v>
      </c>
      <c r="F27" s="48">
        <v>2145000</v>
      </c>
      <c r="G27" s="49">
        <v>2145000</v>
      </c>
      <c r="H27" s="48">
        <v>200000</v>
      </c>
      <c r="I27" s="49">
        <v>200669</v>
      </c>
      <c r="J27" s="48">
        <v>670000</v>
      </c>
      <c r="K27" s="49">
        <v>632311</v>
      </c>
      <c r="L27" s="48"/>
      <c r="M27" s="49">
        <v>73313</v>
      </c>
      <c r="N27" s="48"/>
      <c r="O27" s="49"/>
      <c r="P27" s="48">
        <f t="shared" si="3"/>
        <v>870000</v>
      </c>
      <c r="Q27" s="49">
        <f t="shared" si="4"/>
        <v>906293</v>
      </c>
      <c r="R27" s="28">
        <f t="shared" si="5"/>
        <v>-100</v>
      </c>
      <c r="S27" s="29">
        <f t="shared" si="6"/>
        <v>-88.405547270251503</v>
      </c>
      <c r="T27" s="28">
        <f t="shared" si="7"/>
        <v>40.55944055944056</v>
      </c>
      <c r="U27" s="30">
        <f t="shared" si="8"/>
        <v>42.251421911421907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/>
      <c r="I29" s="49">
        <v>19020</v>
      </c>
      <c r="J29" s="48"/>
      <c r="K29" s="49"/>
      <c r="L29" s="48"/>
      <c r="M29" s="49">
        <v>383340</v>
      </c>
      <c r="N29" s="48"/>
      <c r="O29" s="49"/>
      <c r="P29" s="48">
        <f t="shared" si="3"/>
        <v>0</v>
      </c>
      <c r="Q29" s="49">
        <f t="shared" si="4"/>
        <v>402360</v>
      </c>
      <c r="R29" s="28">
        <f t="shared" si="5"/>
        <v>0</v>
      </c>
      <c r="S29" s="29">
        <f t="shared" si="6"/>
        <v>0</v>
      </c>
      <c r="T29" s="28">
        <f t="shared" si="7"/>
        <v>0</v>
      </c>
      <c r="U29" s="30">
        <f t="shared" si="8"/>
        <v>40.235999999999997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9693000</v>
      </c>
      <c r="C39" s="53">
        <f t="shared" si="10"/>
        <v>0</v>
      </c>
      <c r="D39" s="53">
        <f t="shared" si="10"/>
        <v>0</v>
      </c>
      <c r="E39" s="53">
        <f t="shared" si="10"/>
        <v>9693000</v>
      </c>
      <c r="F39" s="54">
        <f t="shared" si="10"/>
        <v>9693000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9693000</v>
      </c>
      <c r="C40" s="44">
        <f t="shared" si="11"/>
        <v>0</v>
      </c>
      <c r="D40" s="44">
        <f t="shared" si="11"/>
        <v>0</v>
      </c>
      <c r="E40" s="44">
        <f t="shared" si="11"/>
        <v>9693000</v>
      </c>
      <c r="F40" s="45">
        <f t="shared" si="11"/>
        <v>9693000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9693000</v>
      </c>
      <c r="C42" s="47"/>
      <c r="D42" s="47"/>
      <c r="E42" s="47">
        <f t="shared" ref="E42:E58" si="12">$B42   +$C42   +$D42</f>
        <v>9693000</v>
      </c>
      <c r="F42" s="48">
        <v>9693000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118898000</v>
      </c>
      <c r="C55" s="44">
        <f t="shared" si="20"/>
        <v>0</v>
      </c>
      <c r="D55" s="44">
        <f t="shared" si="20"/>
        <v>0</v>
      </c>
      <c r="E55" s="44">
        <f t="shared" si="20"/>
        <v>118898000</v>
      </c>
      <c r="F55" s="45">
        <f t="shared" si="20"/>
        <v>118898000</v>
      </c>
      <c r="G55" s="46">
        <f t="shared" si="20"/>
        <v>73973000</v>
      </c>
      <c r="H55" s="45">
        <f t="shared" si="20"/>
        <v>8495000</v>
      </c>
      <c r="I55" s="46">
        <f t="shared" si="20"/>
        <v>24573340</v>
      </c>
      <c r="J55" s="45">
        <f t="shared" si="20"/>
        <v>25491000</v>
      </c>
      <c r="K55" s="46">
        <f t="shared" si="20"/>
        <v>24051772</v>
      </c>
      <c r="L55" s="45">
        <f t="shared" si="20"/>
        <v>0</v>
      </c>
      <c r="M55" s="46">
        <f t="shared" si="20"/>
        <v>19065844</v>
      </c>
      <c r="N55" s="45">
        <f t="shared" si="20"/>
        <v>0</v>
      </c>
      <c r="O55" s="46">
        <f t="shared" si="20"/>
        <v>0</v>
      </c>
      <c r="P55" s="45">
        <f t="shared" si="20"/>
        <v>33986000</v>
      </c>
      <c r="Q55" s="46">
        <f t="shared" si="20"/>
        <v>67690956</v>
      </c>
      <c r="R55" s="24">
        <f t="shared" si="15"/>
        <v>-100</v>
      </c>
      <c r="S55" s="25">
        <f t="shared" si="16"/>
        <v>-20.729981973885334</v>
      </c>
      <c r="T55" s="24">
        <f t="shared" si="17"/>
        <v>28.584164578041683</v>
      </c>
      <c r="U55" s="26">
        <f t="shared" si="18"/>
        <v>56.931955121196317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118898000</v>
      </c>
      <c r="C59" s="56">
        <f t="shared" si="22"/>
        <v>0</v>
      </c>
      <c r="D59" s="56">
        <f t="shared" si="22"/>
        <v>0</v>
      </c>
      <c r="E59" s="56">
        <f t="shared" si="22"/>
        <v>118898000</v>
      </c>
      <c r="F59" s="57">
        <f t="shared" si="22"/>
        <v>118898000</v>
      </c>
      <c r="G59" s="58">
        <f t="shared" si="22"/>
        <v>73973000</v>
      </c>
      <c r="H59" s="57">
        <f t="shared" si="22"/>
        <v>8495000</v>
      </c>
      <c r="I59" s="58">
        <f t="shared" si="22"/>
        <v>24573340</v>
      </c>
      <c r="J59" s="57">
        <f t="shared" si="22"/>
        <v>25491000</v>
      </c>
      <c r="K59" s="58">
        <f t="shared" si="22"/>
        <v>24051772</v>
      </c>
      <c r="L59" s="57">
        <f t="shared" si="22"/>
        <v>0</v>
      </c>
      <c r="M59" s="59">
        <f t="shared" si="22"/>
        <v>19065844</v>
      </c>
      <c r="N59" s="57">
        <f t="shared" si="22"/>
        <v>0</v>
      </c>
      <c r="O59" s="58">
        <f t="shared" si="22"/>
        <v>0</v>
      </c>
      <c r="P59" s="57">
        <f t="shared" si="22"/>
        <v>33986000</v>
      </c>
      <c r="Q59" s="58">
        <f t="shared" si="22"/>
        <v>67690956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99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40038000</v>
      </c>
      <c r="C8" s="41">
        <f t="shared" si="0"/>
        <v>0</v>
      </c>
      <c r="D8" s="41">
        <f t="shared" si="0"/>
        <v>0</v>
      </c>
      <c r="E8" s="41">
        <f t="shared" si="0"/>
        <v>40038000</v>
      </c>
      <c r="F8" s="42">
        <f t="shared" si="0"/>
        <v>40038000</v>
      </c>
      <c r="G8" s="43">
        <f t="shared" si="0"/>
        <v>22095000</v>
      </c>
      <c r="H8" s="42">
        <f t="shared" si="0"/>
        <v>432000</v>
      </c>
      <c r="I8" s="43">
        <f t="shared" si="0"/>
        <v>1157719</v>
      </c>
      <c r="J8" s="42">
        <f t="shared" si="0"/>
        <v>3220000</v>
      </c>
      <c r="K8" s="43">
        <f t="shared" si="0"/>
        <v>5775649</v>
      </c>
      <c r="L8" s="42">
        <f t="shared" si="0"/>
        <v>0</v>
      </c>
      <c r="M8" s="43">
        <f t="shared" si="0"/>
        <v>4139801</v>
      </c>
      <c r="N8" s="42">
        <f t="shared" si="0"/>
        <v>0</v>
      </c>
      <c r="O8" s="43">
        <f t="shared" si="0"/>
        <v>0</v>
      </c>
      <c r="P8" s="42">
        <f t="shared" si="0"/>
        <v>3652000</v>
      </c>
      <c r="Q8" s="43">
        <f t="shared" si="0"/>
        <v>11073169</v>
      </c>
      <c r="R8" s="20">
        <f>IF($J8    =0,0,(($L8    -$J8    )/$J8    )*100)</f>
        <v>-100</v>
      </c>
      <c r="S8" s="21">
        <f>IF($K8    =0,0,(($M8    -$K8    )/$K8    )*100)</f>
        <v>-28.323189307383466</v>
      </c>
      <c r="T8" s="20">
        <f>IF($E8    =0,0,($P8    /$E8    )*100)</f>
        <v>9.1213347320045965</v>
      </c>
      <c r="U8" s="22">
        <f>IF($E8    =0,0,($Q8    /$E8    )*100)</f>
        <v>27.656648683750433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36693000</v>
      </c>
      <c r="C9" s="44">
        <f t="shared" si="1"/>
        <v>0</v>
      </c>
      <c r="D9" s="44">
        <f t="shared" si="1"/>
        <v>0</v>
      </c>
      <c r="E9" s="44">
        <f t="shared" si="1"/>
        <v>36693000</v>
      </c>
      <c r="F9" s="45">
        <f t="shared" si="1"/>
        <v>36693000</v>
      </c>
      <c r="G9" s="46">
        <f t="shared" si="1"/>
        <v>19500000</v>
      </c>
      <c r="H9" s="45">
        <f t="shared" si="1"/>
        <v>0</v>
      </c>
      <c r="I9" s="46">
        <f t="shared" si="1"/>
        <v>522619</v>
      </c>
      <c r="J9" s="45">
        <f t="shared" si="1"/>
        <v>1962000</v>
      </c>
      <c r="K9" s="46">
        <f t="shared" si="1"/>
        <v>4390351</v>
      </c>
      <c r="L9" s="45">
        <f t="shared" si="1"/>
        <v>0</v>
      </c>
      <c r="M9" s="46">
        <f t="shared" si="1"/>
        <v>3614565</v>
      </c>
      <c r="N9" s="45">
        <f t="shared" si="1"/>
        <v>0</v>
      </c>
      <c r="O9" s="46">
        <f t="shared" si="1"/>
        <v>0</v>
      </c>
      <c r="P9" s="45">
        <f t="shared" si="1"/>
        <v>1962000</v>
      </c>
      <c r="Q9" s="46">
        <f t="shared" si="1"/>
        <v>8527535</v>
      </c>
      <c r="R9" s="24">
        <f>IF($J9    =0,0,(($L9    -$J9    )/$J9    )*100)</f>
        <v>-100</v>
      </c>
      <c r="S9" s="25">
        <f>IF($K9    =0,0,(($M9    -$K9    )/$K9    )*100)</f>
        <v>-17.670250055177821</v>
      </c>
      <c r="T9" s="24">
        <f>IF($E9    =0,0,($P9    /$E9    )*100)</f>
        <v>5.3470689232278632</v>
      </c>
      <c r="U9" s="26">
        <f>IF($E9    =0,0,($Q9    /$E9    )*100)</f>
        <v>23.24022293080424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23693000</v>
      </c>
      <c r="C10" s="47"/>
      <c r="D10" s="47"/>
      <c r="E10" s="47">
        <f t="shared" ref="E10:E41" si="2">$B10   +$C10   +$D10</f>
        <v>23693000</v>
      </c>
      <c r="F10" s="48">
        <v>23693000</v>
      </c>
      <c r="G10" s="49">
        <v>11500000</v>
      </c>
      <c r="H10" s="48"/>
      <c r="I10" s="49">
        <v>522619</v>
      </c>
      <c r="J10" s="48"/>
      <c r="K10" s="49">
        <v>1692696</v>
      </c>
      <c r="L10" s="48"/>
      <c r="M10" s="49">
        <v>1345838</v>
      </c>
      <c r="N10" s="48"/>
      <c r="O10" s="49"/>
      <c r="P10" s="48">
        <f t="shared" ref="P10:P41" si="3">$H10   +$J10   +$L10   +$N10</f>
        <v>0</v>
      </c>
      <c r="Q10" s="49">
        <f t="shared" ref="Q10:Q41" si="4">$I10   +$K10   +$M10   +$O10</f>
        <v>3561153</v>
      </c>
      <c r="R10" s="28">
        <f t="shared" ref="R10:R41" si="5">IF($J10   =0,0,(($L10   -$J10   )/$J10   )*100)</f>
        <v>0</v>
      </c>
      <c r="S10" s="29">
        <f t="shared" ref="S10:S41" si="6">IF($K10   =0,0,(($M10   -$K10   )/$K10   )*100)</f>
        <v>-20.491452688492203</v>
      </c>
      <c r="T10" s="28">
        <f t="shared" ref="T10:T41" si="7">IF($E10   =0,0,($P10   /$E10   )*100)</f>
        <v>0</v>
      </c>
      <c r="U10" s="30">
        <f t="shared" ref="U10:U41" si="8">IF($E10   =0,0,($Q10   /$E10   )*100)</f>
        <v>15.03040138437513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3000000</v>
      </c>
      <c r="C13" s="47"/>
      <c r="D13" s="47"/>
      <c r="E13" s="47">
        <f t="shared" si="2"/>
        <v>3000000</v>
      </c>
      <c r="F13" s="48">
        <v>3000000</v>
      </c>
      <c r="G13" s="49">
        <v>3000000</v>
      </c>
      <c r="H13" s="48"/>
      <c r="I13" s="49"/>
      <c r="J13" s="48">
        <v>1962000</v>
      </c>
      <c r="K13" s="49">
        <v>1622535</v>
      </c>
      <c r="L13" s="48"/>
      <c r="M13" s="49">
        <v>1292844</v>
      </c>
      <c r="N13" s="48"/>
      <c r="O13" s="49"/>
      <c r="P13" s="48">
        <f t="shared" si="3"/>
        <v>1962000</v>
      </c>
      <c r="Q13" s="49">
        <f t="shared" si="4"/>
        <v>2915379</v>
      </c>
      <c r="R13" s="28">
        <f t="shared" si="5"/>
        <v>-100</v>
      </c>
      <c r="S13" s="29">
        <f t="shared" si="6"/>
        <v>-20.319500041601568</v>
      </c>
      <c r="T13" s="28">
        <f t="shared" si="7"/>
        <v>65.400000000000006</v>
      </c>
      <c r="U13" s="30">
        <f t="shared" si="8"/>
        <v>97.179299999999998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10000000</v>
      </c>
      <c r="C23" s="47"/>
      <c r="D23" s="47"/>
      <c r="E23" s="47">
        <f t="shared" si="2"/>
        <v>10000000</v>
      </c>
      <c r="F23" s="48">
        <v>10000000</v>
      </c>
      <c r="G23" s="49">
        <v>5000000</v>
      </c>
      <c r="H23" s="48"/>
      <c r="I23" s="49"/>
      <c r="J23" s="48"/>
      <c r="K23" s="49">
        <v>1075120</v>
      </c>
      <c r="L23" s="48"/>
      <c r="M23" s="49">
        <v>975883</v>
      </c>
      <c r="N23" s="48"/>
      <c r="O23" s="49"/>
      <c r="P23" s="48">
        <f t="shared" si="3"/>
        <v>0</v>
      </c>
      <c r="Q23" s="49">
        <f t="shared" si="4"/>
        <v>2051003</v>
      </c>
      <c r="R23" s="28">
        <f t="shared" si="5"/>
        <v>0</v>
      </c>
      <c r="S23" s="29">
        <f t="shared" si="6"/>
        <v>-9.2303184760770893</v>
      </c>
      <c r="T23" s="28">
        <f t="shared" si="7"/>
        <v>0</v>
      </c>
      <c r="U23" s="30">
        <f t="shared" si="8"/>
        <v>20.51003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2595000</v>
      </c>
      <c r="H24" s="45">
        <f t="shared" si="9"/>
        <v>432000</v>
      </c>
      <c r="I24" s="46">
        <f t="shared" si="9"/>
        <v>635100</v>
      </c>
      <c r="J24" s="45">
        <f t="shared" si="9"/>
        <v>1258000</v>
      </c>
      <c r="K24" s="46">
        <f t="shared" si="9"/>
        <v>1385298</v>
      </c>
      <c r="L24" s="45">
        <f t="shared" si="9"/>
        <v>0</v>
      </c>
      <c r="M24" s="46">
        <f t="shared" si="9"/>
        <v>525236</v>
      </c>
      <c r="N24" s="45">
        <f t="shared" si="9"/>
        <v>0</v>
      </c>
      <c r="O24" s="46">
        <f t="shared" si="9"/>
        <v>0</v>
      </c>
      <c r="P24" s="45">
        <f t="shared" si="9"/>
        <v>1690000</v>
      </c>
      <c r="Q24" s="46">
        <f t="shared" si="9"/>
        <v>2545634</v>
      </c>
      <c r="R24" s="24">
        <f t="shared" si="5"/>
        <v>-100</v>
      </c>
      <c r="S24" s="25">
        <f t="shared" si="6"/>
        <v>-62.084980993259208</v>
      </c>
      <c r="T24" s="24">
        <f t="shared" si="7"/>
        <v>50.523168908819137</v>
      </c>
      <c r="U24" s="26">
        <f t="shared" si="8"/>
        <v>76.102660687593428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432000</v>
      </c>
      <c r="I27" s="49">
        <v>431967</v>
      </c>
      <c r="J27" s="48">
        <v>1190000</v>
      </c>
      <c r="K27" s="49">
        <v>1190496</v>
      </c>
      <c r="L27" s="48"/>
      <c r="M27" s="49">
        <v>202681</v>
      </c>
      <c r="N27" s="48"/>
      <c r="O27" s="49"/>
      <c r="P27" s="48">
        <f t="shared" si="3"/>
        <v>1622000</v>
      </c>
      <c r="Q27" s="49">
        <f t="shared" si="4"/>
        <v>1825144</v>
      </c>
      <c r="R27" s="28">
        <f t="shared" si="5"/>
        <v>-100</v>
      </c>
      <c r="S27" s="29">
        <f t="shared" si="6"/>
        <v>-82.975079294680526</v>
      </c>
      <c r="T27" s="28">
        <f t="shared" si="7"/>
        <v>69.1684434968017</v>
      </c>
      <c r="U27" s="30">
        <f t="shared" si="8"/>
        <v>77.831300639658849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/>
      <c r="I29" s="49">
        <v>203133</v>
      </c>
      <c r="J29" s="48">
        <v>68000</v>
      </c>
      <c r="K29" s="49">
        <v>194802</v>
      </c>
      <c r="L29" s="48"/>
      <c r="M29" s="49">
        <v>322555</v>
      </c>
      <c r="N29" s="48"/>
      <c r="O29" s="49"/>
      <c r="P29" s="48">
        <f t="shared" si="3"/>
        <v>68000</v>
      </c>
      <c r="Q29" s="49">
        <f t="shared" si="4"/>
        <v>720490</v>
      </c>
      <c r="R29" s="28">
        <f t="shared" si="5"/>
        <v>-100</v>
      </c>
      <c r="S29" s="29">
        <f t="shared" si="6"/>
        <v>65.580948860894651</v>
      </c>
      <c r="T29" s="28">
        <f t="shared" si="7"/>
        <v>6.8000000000000007</v>
      </c>
      <c r="U29" s="30">
        <f t="shared" si="8"/>
        <v>72.048999999999992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33264000</v>
      </c>
      <c r="C39" s="53">
        <f t="shared" si="10"/>
        <v>0</v>
      </c>
      <c r="D39" s="53">
        <f t="shared" si="10"/>
        <v>0</v>
      </c>
      <c r="E39" s="53">
        <f t="shared" si="10"/>
        <v>33264000</v>
      </c>
      <c r="F39" s="54">
        <f t="shared" si="10"/>
        <v>33264000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33264000</v>
      </c>
      <c r="C40" s="44">
        <f t="shared" si="11"/>
        <v>0</v>
      </c>
      <c r="D40" s="44">
        <f t="shared" si="11"/>
        <v>0</v>
      </c>
      <c r="E40" s="44">
        <f t="shared" si="11"/>
        <v>33264000</v>
      </c>
      <c r="F40" s="45">
        <f t="shared" si="11"/>
        <v>33264000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>
        <v>5150000</v>
      </c>
      <c r="C41" s="50"/>
      <c r="D41" s="50"/>
      <c r="E41" s="50">
        <f t="shared" si="2"/>
        <v>5150000</v>
      </c>
      <c r="F41" s="51">
        <v>5150000</v>
      </c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114000</v>
      </c>
      <c r="C42" s="47"/>
      <c r="D42" s="47"/>
      <c r="E42" s="47">
        <f t="shared" ref="E42:E58" si="12">$B42   +$C42   +$D42</f>
        <v>114000</v>
      </c>
      <c r="F42" s="48">
        <v>114000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28000000</v>
      </c>
      <c r="C49" s="47"/>
      <c r="D49" s="47"/>
      <c r="E49" s="47">
        <f t="shared" si="12"/>
        <v>28000000</v>
      </c>
      <c r="F49" s="48">
        <v>28000000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73302000</v>
      </c>
      <c r="C55" s="44">
        <f t="shared" si="20"/>
        <v>0</v>
      </c>
      <c r="D55" s="44">
        <f t="shared" si="20"/>
        <v>0</v>
      </c>
      <c r="E55" s="44">
        <f t="shared" si="20"/>
        <v>73302000</v>
      </c>
      <c r="F55" s="45">
        <f t="shared" si="20"/>
        <v>73302000</v>
      </c>
      <c r="G55" s="46">
        <f t="shared" si="20"/>
        <v>22095000</v>
      </c>
      <c r="H55" s="45">
        <f t="shared" si="20"/>
        <v>432000</v>
      </c>
      <c r="I55" s="46">
        <f t="shared" si="20"/>
        <v>1157719</v>
      </c>
      <c r="J55" s="45">
        <f t="shared" si="20"/>
        <v>3220000</v>
      </c>
      <c r="K55" s="46">
        <f t="shared" si="20"/>
        <v>5775649</v>
      </c>
      <c r="L55" s="45">
        <f t="shared" si="20"/>
        <v>0</v>
      </c>
      <c r="M55" s="46">
        <f t="shared" si="20"/>
        <v>4139801</v>
      </c>
      <c r="N55" s="45">
        <f t="shared" si="20"/>
        <v>0</v>
      </c>
      <c r="O55" s="46">
        <f t="shared" si="20"/>
        <v>0</v>
      </c>
      <c r="P55" s="45">
        <f t="shared" si="20"/>
        <v>3652000</v>
      </c>
      <c r="Q55" s="46">
        <f t="shared" si="20"/>
        <v>11073169</v>
      </c>
      <c r="R55" s="24">
        <f t="shared" si="15"/>
        <v>-100</v>
      </c>
      <c r="S55" s="25">
        <f t="shared" si="16"/>
        <v>-28.323189307383466</v>
      </c>
      <c r="T55" s="24">
        <f t="shared" si="17"/>
        <v>4.9821287277291209</v>
      </c>
      <c r="U55" s="26">
        <f t="shared" si="18"/>
        <v>15.106230389348177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73302000</v>
      </c>
      <c r="C59" s="56">
        <f t="shared" si="22"/>
        <v>0</v>
      </c>
      <c r="D59" s="56">
        <f t="shared" si="22"/>
        <v>0</v>
      </c>
      <c r="E59" s="56">
        <f t="shared" si="22"/>
        <v>73302000</v>
      </c>
      <c r="F59" s="57">
        <f t="shared" si="22"/>
        <v>73302000</v>
      </c>
      <c r="G59" s="58">
        <f t="shared" si="22"/>
        <v>22095000</v>
      </c>
      <c r="H59" s="57">
        <f t="shared" si="22"/>
        <v>432000</v>
      </c>
      <c r="I59" s="58">
        <f t="shared" si="22"/>
        <v>1157719</v>
      </c>
      <c r="J59" s="57">
        <f t="shared" si="22"/>
        <v>3220000</v>
      </c>
      <c r="K59" s="58">
        <f t="shared" si="22"/>
        <v>5775649</v>
      </c>
      <c r="L59" s="57">
        <f t="shared" si="22"/>
        <v>0</v>
      </c>
      <c r="M59" s="59">
        <f t="shared" si="22"/>
        <v>4139801</v>
      </c>
      <c r="N59" s="57">
        <f t="shared" si="22"/>
        <v>0</v>
      </c>
      <c r="O59" s="58">
        <f t="shared" si="22"/>
        <v>0</v>
      </c>
      <c r="P59" s="57">
        <f t="shared" si="22"/>
        <v>3652000</v>
      </c>
      <c r="Q59" s="58">
        <f t="shared" si="22"/>
        <v>11073169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5253000</v>
      </c>
      <c r="C8" s="41">
        <f t="shared" si="0"/>
        <v>0</v>
      </c>
      <c r="D8" s="41">
        <f t="shared" si="0"/>
        <v>0</v>
      </c>
      <c r="E8" s="41">
        <f t="shared" si="0"/>
        <v>5253000</v>
      </c>
      <c r="F8" s="42">
        <f t="shared" si="0"/>
        <v>5253000</v>
      </c>
      <c r="G8" s="43">
        <f t="shared" si="0"/>
        <v>3602000</v>
      </c>
      <c r="H8" s="42">
        <f t="shared" si="0"/>
        <v>463000</v>
      </c>
      <c r="I8" s="43">
        <f t="shared" si="0"/>
        <v>1817645</v>
      </c>
      <c r="J8" s="42">
        <f t="shared" si="0"/>
        <v>2108000</v>
      </c>
      <c r="K8" s="43">
        <f t="shared" si="0"/>
        <v>1450433</v>
      </c>
      <c r="L8" s="42">
        <f t="shared" si="0"/>
        <v>0</v>
      </c>
      <c r="M8" s="43">
        <f t="shared" si="0"/>
        <v>1170952</v>
      </c>
      <c r="N8" s="42">
        <f t="shared" si="0"/>
        <v>0</v>
      </c>
      <c r="O8" s="43">
        <f t="shared" si="0"/>
        <v>0</v>
      </c>
      <c r="P8" s="42">
        <f t="shared" si="0"/>
        <v>2571000</v>
      </c>
      <c r="Q8" s="43">
        <f t="shared" si="0"/>
        <v>4439030</v>
      </c>
      <c r="R8" s="20">
        <f>IF($J8    =0,0,(($L8    -$J8    )/$J8    )*100)</f>
        <v>-100</v>
      </c>
      <c r="S8" s="21">
        <f>IF($K8    =0,0,(($M8    -$K8    )/$K8    )*100)</f>
        <v>-19.268797662491131</v>
      </c>
      <c r="T8" s="20">
        <f>IF($E8    =0,0,($P8    /$E8    )*100)</f>
        <v>48.94346087949743</v>
      </c>
      <c r="U8" s="22">
        <f>IF($E8    =0,0,($Q8    /$E8    )*100)</f>
        <v>84.50466400152294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3003000</v>
      </c>
      <c r="C9" s="44">
        <f t="shared" si="1"/>
        <v>0</v>
      </c>
      <c r="D9" s="44">
        <f t="shared" si="1"/>
        <v>0</v>
      </c>
      <c r="E9" s="44">
        <f t="shared" si="1"/>
        <v>3003000</v>
      </c>
      <c r="F9" s="45">
        <f t="shared" si="1"/>
        <v>3003000</v>
      </c>
      <c r="G9" s="46">
        <f t="shared" si="1"/>
        <v>2102000</v>
      </c>
      <c r="H9" s="45">
        <f t="shared" si="1"/>
        <v>0</v>
      </c>
      <c r="I9" s="46">
        <f t="shared" si="1"/>
        <v>1354079</v>
      </c>
      <c r="J9" s="45">
        <f t="shared" si="1"/>
        <v>1719000</v>
      </c>
      <c r="K9" s="46">
        <f t="shared" si="1"/>
        <v>585933</v>
      </c>
      <c r="L9" s="45">
        <f t="shared" si="1"/>
        <v>0</v>
      </c>
      <c r="M9" s="46">
        <f t="shared" si="1"/>
        <v>691614</v>
      </c>
      <c r="N9" s="45">
        <f t="shared" si="1"/>
        <v>0</v>
      </c>
      <c r="O9" s="46">
        <f t="shared" si="1"/>
        <v>0</v>
      </c>
      <c r="P9" s="45">
        <f t="shared" si="1"/>
        <v>1719000</v>
      </c>
      <c r="Q9" s="46">
        <f t="shared" si="1"/>
        <v>2631626</v>
      </c>
      <c r="R9" s="24">
        <f>IF($J9    =0,0,(($L9    -$J9    )/$J9    )*100)</f>
        <v>-100</v>
      </c>
      <c r="S9" s="25">
        <f>IF($K9    =0,0,(($M9    -$K9    )/$K9    )*100)</f>
        <v>18.036362519264149</v>
      </c>
      <c r="T9" s="24">
        <f>IF($E9    =0,0,($P9    /$E9    )*100)</f>
        <v>57.24275724275725</v>
      </c>
      <c r="U9" s="26">
        <f>IF($E9    =0,0,($Q9    /$E9    )*100)</f>
        <v>87.633233433233443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/>
      <c r="C10" s="47"/>
      <c r="D10" s="47"/>
      <c r="E10" s="47">
        <f t="shared" ref="E10:E41" si="2">$B10   +$C10   +$D10</f>
        <v>0</v>
      </c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48">
        <f t="shared" ref="P10:P41" si="3">$H10   +$J10   +$L10   +$N10</f>
        <v>0</v>
      </c>
      <c r="Q10" s="49">
        <f t="shared" ref="Q10:Q41" si="4">$I10   +$K10   +$M10   +$O10</f>
        <v>0</v>
      </c>
      <c r="R10" s="28">
        <f t="shared" ref="R10:R41" si="5">IF($J10   =0,0,(($L10   -$J10   )/$J10   )*100)</f>
        <v>0</v>
      </c>
      <c r="S10" s="29">
        <f t="shared" ref="S10:S41" si="6">IF($K10   =0,0,(($M10   -$K10   )/$K10   )*100)</f>
        <v>0</v>
      </c>
      <c r="T10" s="28">
        <f t="shared" ref="T10:T41" si="7">IF($E10   =0,0,($P10   /$E10   )*100)</f>
        <v>0</v>
      </c>
      <c r="U10" s="30">
        <f t="shared" ref="U10:U41" si="8">IF($E10   =0,0,($Q10   /$E10   )*100)</f>
        <v>0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>
        <v>3003000</v>
      </c>
      <c r="C16" s="47"/>
      <c r="D16" s="47"/>
      <c r="E16" s="47">
        <f t="shared" si="2"/>
        <v>3003000</v>
      </c>
      <c r="F16" s="48">
        <v>3003000</v>
      </c>
      <c r="G16" s="49">
        <v>2102000</v>
      </c>
      <c r="H16" s="48"/>
      <c r="I16" s="49">
        <v>1354079</v>
      </c>
      <c r="J16" s="48">
        <v>1719000</v>
      </c>
      <c r="K16" s="49">
        <v>585933</v>
      </c>
      <c r="L16" s="48"/>
      <c r="M16" s="49">
        <v>691614</v>
      </c>
      <c r="N16" s="48"/>
      <c r="O16" s="49"/>
      <c r="P16" s="48">
        <f t="shared" si="3"/>
        <v>1719000</v>
      </c>
      <c r="Q16" s="49">
        <f t="shared" si="4"/>
        <v>2631626</v>
      </c>
      <c r="R16" s="28">
        <f t="shared" si="5"/>
        <v>-100</v>
      </c>
      <c r="S16" s="29">
        <f t="shared" si="6"/>
        <v>18.036362519264149</v>
      </c>
      <c r="T16" s="28">
        <f t="shared" si="7"/>
        <v>57.24275724275725</v>
      </c>
      <c r="U16" s="30">
        <f t="shared" si="8"/>
        <v>87.633233433233443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2250000</v>
      </c>
      <c r="C24" s="44">
        <f t="shared" si="9"/>
        <v>0</v>
      </c>
      <c r="D24" s="44">
        <f t="shared" si="9"/>
        <v>0</v>
      </c>
      <c r="E24" s="44">
        <f t="shared" si="9"/>
        <v>2250000</v>
      </c>
      <c r="F24" s="45">
        <f t="shared" si="9"/>
        <v>2250000</v>
      </c>
      <c r="G24" s="46">
        <f t="shared" si="9"/>
        <v>1500000</v>
      </c>
      <c r="H24" s="45">
        <f t="shared" si="9"/>
        <v>463000</v>
      </c>
      <c r="I24" s="46">
        <f t="shared" si="9"/>
        <v>463566</v>
      </c>
      <c r="J24" s="45">
        <f t="shared" si="9"/>
        <v>389000</v>
      </c>
      <c r="K24" s="46">
        <f t="shared" si="9"/>
        <v>864500</v>
      </c>
      <c r="L24" s="45">
        <f t="shared" si="9"/>
        <v>0</v>
      </c>
      <c r="M24" s="46">
        <f t="shared" si="9"/>
        <v>479338</v>
      </c>
      <c r="N24" s="45">
        <f t="shared" si="9"/>
        <v>0</v>
      </c>
      <c r="O24" s="46">
        <f t="shared" si="9"/>
        <v>0</v>
      </c>
      <c r="P24" s="45">
        <f t="shared" si="9"/>
        <v>852000</v>
      </c>
      <c r="Q24" s="46">
        <f t="shared" si="9"/>
        <v>1807404</v>
      </c>
      <c r="R24" s="24">
        <f t="shared" si="5"/>
        <v>-100</v>
      </c>
      <c r="S24" s="25">
        <f t="shared" si="6"/>
        <v>-44.553152111046842</v>
      </c>
      <c r="T24" s="24">
        <f t="shared" si="7"/>
        <v>37.866666666666667</v>
      </c>
      <c r="U24" s="26">
        <f t="shared" si="8"/>
        <v>80.329066666666677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1250000</v>
      </c>
      <c r="C27" s="47"/>
      <c r="D27" s="47"/>
      <c r="E27" s="47">
        <f t="shared" si="2"/>
        <v>1250000</v>
      </c>
      <c r="F27" s="48">
        <v>1250000</v>
      </c>
      <c r="G27" s="49">
        <v>1250000</v>
      </c>
      <c r="H27" s="48">
        <v>312000</v>
      </c>
      <c r="I27" s="49">
        <v>312489</v>
      </c>
      <c r="J27" s="48">
        <v>312000</v>
      </c>
      <c r="K27" s="49">
        <v>208326</v>
      </c>
      <c r="L27" s="48"/>
      <c r="M27" s="49">
        <v>208326</v>
      </c>
      <c r="N27" s="48"/>
      <c r="O27" s="49"/>
      <c r="P27" s="48">
        <f t="shared" si="3"/>
        <v>624000</v>
      </c>
      <c r="Q27" s="49">
        <f t="shared" si="4"/>
        <v>729141</v>
      </c>
      <c r="R27" s="28">
        <f t="shared" si="5"/>
        <v>-100</v>
      </c>
      <c r="S27" s="29">
        <f t="shared" si="6"/>
        <v>0</v>
      </c>
      <c r="T27" s="28">
        <f t="shared" si="7"/>
        <v>49.919999999999995</v>
      </c>
      <c r="U27" s="30">
        <f t="shared" si="8"/>
        <v>58.33128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151000</v>
      </c>
      <c r="I29" s="49">
        <v>151077</v>
      </c>
      <c r="J29" s="48">
        <v>77000</v>
      </c>
      <c r="K29" s="49">
        <v>656174</v>
      </c>
      <c r="L29" s="48"/>
      <c r="M29" s="49">
        <v>271012</v>
      </c>
      <c r="N29" s="48"/>
      <c r="O29" s="49"/>
      <c r="P29" s="48">
        <f t="shared" si="3"/>
        <v>228000</v>
      </c>
      <c r="Q29" s="49">
        <f t="shared" si="4"/>
        <v>1078263</v>
      </c>
      <c r="R29" s="28">
        <f t="shared" si="5"/>
        <v>-100</v>
      </c>
      <c r="S29" s="29">
        <f t="shared" si="6"/>
        <v>-58.698150185773898</v>
      </c>
      <c r="T29" s="28">
        <f t="shared" si="7"/>
        <v>22.8</v>
      </c>
      <c r="U29" s="30">
        <f t="shared" si="8"/>
        <v>107.8263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5253000</v>
      </c>
      <c r="C55" s="44">
        <f t="shared" si="20"/>
        <v>0</v>
      </c>
      <c r="D55" s="44">
        <f t="shared" si="20"/>
        <v>0</v>
      </c>
      <c r="E55" s="44">
        <f t="shared" si="20"/>
        <v>5253000</v>
      </c>
      <c r="F55" s="45">
        <f t="shared" si="20"/>
        <v>5253000</v>
      </c>
      <c r="G55" s="46">
        <f t="shared" si="20"/>
        <v>3602000</v>
      </c>
      <c r="H55" s="45">
        <f t="shared" si="20"/>
        <v>463000</v>
      </c>
      <c r="I55" s="46">
        <f t="shared" si="20"/>
        <v>1817645</v>
      </c>
      <c r="J55" s="45">
        <f t="shared" si="20"/>
        <v>2108000</v>
      </c>
      <c r="K55" s="46">
        <f t="shared" si="20"/>
        <v>1450433</v>
      </c>
      <c r="L55" s="45">
        <f t="shared" si="20"/>
        <v>0</v>
      </c>
      <c r="M55" s="46">
        <f t="shared" si="20"/>
        <v>1170952</v>
      </c>
      <c r="N55" s="45">
        <f t="shared" si="20"/>
        <v>0</v>
      </c>
      <c r="O55" s="46">
        <f t="shared" si="20"/>
        <v>0</v>
      </c>
      <c r="P55" s="45">
        <f t="shared" si="20"/>
        <v>2571000</v>
      </c>
      <c r="Q55" s="46">
        <f t="shared" si="20"/>
        <v>4439030</v>
      </c>
      <c r="R55" s="24">
        <f t="shared" si="15"/>
        <v>-100</v>
      </c>
      <c r="S55" s="25">
        <f t="shared" si="16"/>
        <v>-19.268797662491131</v>
      </c>
      <c r="T55" s="24">
        <f t="shared" si="17"/>
        <v>48.94346087949743</v>
      </c>
      <c r="U55" s="26">
        <f t="shared" si="18"/>
        <v>84.50466400152294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5253000</v>
      </c>
      <c r="C59" s="56">
        <f t="shared" si="22"/>
        <v>0</v>
      </c>
      <c r="D59" s="56">
        <f t="shared" si="22"/>
        <v>0</v>
      </c>
      <c r="E59" s="56">
        <f t="shared" si="22"/>
        <v>5253000</v>
      </c>
      <c r="F59" s="57">
        <f t="shared" si="22"/>
        <v>5253000</v>
      </c>
      <c r="G59" s="58">
        <f t="shared" si="22"/>
        <v>3602000</v>
      </c>
      <c r="H59" s="57">
        <f t="shared" si="22"/>
        <v>463000</v>
      </c>
      <c r="I59" s="58">
        <f t="shared" si="22"/>
        <v>1817645</v>
      </c>
      <c r="J59" s="57">
        <f t="shared" si="22"/>
        <v>2108000</v>
      </c>
      <c r="K59" s="58">
        <f t="shared" si="22"/>
        <v>1450433</v>
      </c>
      <c r="L59" s="57">
        <f t="shared" si="22"/>
        <v>0</v>
      </c>
      <c r="M59" s="59">
        <f t="shared" si="22"/>
        <v>1170952</v>
      </c>
      <c r="N59" s="57">
        <f t="shared" si="22"/>
        <v>0</v>
      </c>
      <c r="O59" s="58">
        <f t="shared" si="22"/>
        <v>0</v>
      </c>
      <c r="P59" s="57">
        <f t="shared" si="22"/>
        <v>2571000</v>
      </c>
      <c r="Q59" s="58">
        <f t="shared" si="22"/>
        <v>4439030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39089000</v>
      </c>
      <c r="C8" s="41">
        <f t="shared" si="0"/>
        <v>0</v>
      </c>
      <c r="D8" s="41">
        <f t="shared" si="0"/>
        <v>0</v>
      </c>
      <c r="E8" s="41">
        <f t="shared" si="0"/>
        <v>39089000</v>
      </c>
      <c r="F8" s="42">
        <f t="shared" si="0"/>
        <v>39089000</v>
      </c>
      <c r="G8" s="43">
        <f t="shared" si="0"/>
        <v>33221000</v>
      </c>
      <c r="H8" s="42">
        <f t="shared" si="0"/>
        <v>4545000</v>
      </c>
      <c r="I8" s="43">
        <f t="shared" si="0"/>
        <v>7647271</v>
      </c>
      <c r="J8" s="42">
        <f t="shared" si="0"/>
        <v>9041000</v>
      </c>
      <c r="K8" s="43">
        <f t="shared" si="0"/>
        <v>10070823</v>
      </c>
      <c r="L8" s="42">
        <f t="shared" si="0"/>
        <v>0</v>
      </c>
      <c r="M8" s="43">
        <f t="shared" si="0"/>
        <v>6943474</v>
      </c>
      <c r="N8" s="42">
        <f t="shared" si="0"/>
        <v>0</v>
      </c>
      <c r="O8" s="43">
        <f t="shared" si="0"/>
        <v>0</v>
      </c>
      <c r="P8" s="42">
        <f t="shared" si="0"/>
        <v>13586000</v>
      </c>
      <c r="Q8" s="43">
        <f t="shared" si="0"/>
        <v>24661568</v>
      </c>
      <c r="R8" s="20">
        <f>IF($J8    =0,0,(($L8    -$J8    )/$J8    )*100)</f>
        <v>-100</v>
      </c>
      <c r="S8" s="21">
        <f>IF($K8    =0,0,(($M8    -$K8    )/$K8    )*100)</f>
        <v>-31.053559376428318</v>
      </c>
      <c r="T8" s="20">
        <f>IF($E8    =0,0,($P8    /$E8    )*100)</f>
        <v>34.75658113535777</v>
      </c>
      <c r="U8" s="22">
        <f>IF($E8    =0,0,($Q8    /$E8    )*100)</f>
        <v>63.090813272276094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35744000</v>
      </c>
      <c r="C9" s="44">
        <f t="shared" si="1"/>
        <v>0</v>
      </c>
      <c r="D9" s="44">
        <f t="shared" si="1"/>
        <v>0</v>
      </c>
      <c r="E9" s="44">
        <f t="shared" si="1"/>
        <v>35744000</v>
      </c>
      <c r="F9" s="45">
        <f t="shared" si="1"/>
        <v>35744000</v>
      </c>
      <c r="G9" s="46">
        <f t="shared" si="1"/>
        <v>30176000</v>
      </c>
      <c r="H9" s="45">
        <f t="shared" si="1"/>
        <v>4295000</v>
      </c>
      <c r="I9" s="46">
        <f t="shared" si="1"/>
        <v>6646901</v>
      </c>
      <c r="J9" s="45">
        <f t="shared" si="1"/>
        <v>8784000</v>
      </c>
      <c r="K9" s="46">
        <f t="shared" si="1"/>
        <v>9800511</v>
      </c>
      <c r="L9" s="45">
        <f t="shared" si="1"/>
        <v>0</v>
      </c>
      <c r="M9" s="46">
        <f t="shared" si="1"/>
        <v>6499070</v>
      </c>
      <c r="N9" s="45">
        <f t="shared" si="1"/>
        <v>0</v>
      </c>
      <c r="O9" s="46">
        <f t="shared" si="1"/>
        <v>0</v>
      </c>
      <c r="P9" s="45">
        <f t="shared" si="1"/>
        <v>13079000</v>
      </c>
      <c r="Q9" s="46">
        <f t="shared" si="1"/>
        <v>22946482</v>
      </c>
      <c r="R9" s="24">
        <f>IF($J9    =0,0,(($L9    -$J9    )/$J9    )*100)</f>
        <v>-100</v>
      </c>
      <c r="S9" s="25">
        <f>IF($K9    =0,0,(($M9    -$K9    )/$K9    )*100)</f>
        <v>-33.686416963360379</v>
      </c>
      <c r="T9" s="24">
        <f>IF($E9    =0,0,($P9    /$E9    )*100)</f>
        <v>36.590756490599816</v>
      </c>
      <c r="U9" s="26">
        <f>IF($E9    =0,0,($Q9    /$E9    )*100)</f>
        <v>64.196737914055504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22744000</v>
      </c>
      <c r="C10" s="47"/>
      <c r="D10" s="47"/>
      <c r="E10" s="47">
        <f t="shared" ref="E10:E41" si="2">$B10   +$C10   +$D10</f>
        <v>22744000</v>
      </c>
      <c r="F10" s="48">
        <v>22744000</v>
      </c>
      <c r="G10" s="49">
        <v>22176000</v>
      </c>
      <c r="H10" s="48">
        <v>3295000</v>
      </c>
      <c r="I10" s="49">
        <v>3702686</v>
      </c>
      <c r="J10" s="48">
        <v>8011000</v>
      </c>
      <c r="K10" s="49">
        <v>8102321</v>
      </c>
      <c r="L10" s="48"/>
      <c r="M10" s="49">
        <v>6459701</v>
      </c>
      <c r="N10" s="48"/>
      <c r="O10" s="49"/>
      <c r="P10" s="48">
        <f t="shared" ref="P10:P41" si="3">$H10   +$J10   +$L10   +$N10</f>
        <v>11306000</v>
      </c>
      <c r="Q10" s="49">
        <f t="shared" ref="Q10:Q41" si="4">$I10   +$K10   +$M10   +$O10</f>
        <v>18264708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-20.273450039809582</v>
      </c>
      <c r="T10" s="28">
        <f t="shared" ref="T10:T41" si="7">IF($E10   =0,0,($P10   /$E10   )*100)</f>
        <v>49.709813577207171</v>
      </c>
      <c r="U10" s="30">
        <f t="shared" ref="U10:U41" si="8">IF($E10   =0,0,($Q10   /$E10   )*100)</f>
        <v>80.30561027084066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3000000</v>
      </c>
      <c r="C13" s="47"/>
      <c r="D13" s="47"/>
      <c r="E13" s="47">
        <f t="shared" si="2"/>
        <v>3000000</v>
      </c>
      <c r="F13" s="48">
        <v>3000000</v>
      </c>
      <c r="G13" s="49">
        <v>3000000</v>
      </c>
      <c r="H13" s="48">
        <v>1000000</v>
      </c>
      <c r="I13" s="49">
        <v>2944215</v>
      </c>
      <c r="J13" s="48"/>
      <c r="K13" s="49">
        <v>1698190</v>
      </c>
      <c r="L13" s="48"/>
      <c r="M13" s="49">
        <v>39369</v>
      </c>
      <c r="N13" s="48"/>
      <c r="O13" s="49"/>
      <c r="P13" s="48">
        <f t="shared" si="3"/>
        <v>1000000</v>
      </c>
      <c r="Q13" s="49">
        <f t="shared" si="4"/>
        <v>4681774</v>
      </c>
      <c r="R13" s="28">
        <f t="shared" si="5"/>
        <v>0</v>
      </c>
      <c r="S13" s="29">
        <f t="shared" si="6"/>
        <v>-97.681708171641574</v>
      </c>
      <c r="T13" s="28">
        <f t="shared" si="7"/>
        <v>33.333333333333329</v>
      </c>
      <c r="U13" s="30">
        <f t="shared" si="8"/>
        <v>156.05913333333334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10000000</v>
      </c>
      <c r="C23" s="47"/>
      <c r="D23" s="47"/>
      <c r="E23" s="47">
        <f t="shared" si="2"/>
        <v>10000000</v>
      </c>
      <c r="F23" s="48">
        <v>10000000</v>
      </c>
      <c r="G23" s="49">
        <v>5000000</v>
      </c>
      <c r="H23" s="48"/>
      <c r="I23" s="49"/>
      <c r="J23" s="48">
        <v>773000</v>
      </c>
      <c r="K23" s="49"/>
      <c r="L23" s="48"/>
      <c r="M23" s="49"/>
      <c r="N23" s="48"/>
      <c r="O23" s="49"/>
      <c r="P23" s="48">
        <f t="shared" si="3"/>
        <v>773000</v>
      </c>
      <c r="Q23" s="49">
        <f t="shared" si="4"/>
        <v>0</v>
      </c>
      <c r="R23" s="28">
        <f t="shared" si="5"/>
        <v>-100</v>
      </c>
      <c r="S23" s="29">
        <f t="shared" si="6"/>
        <v>0</v>
      </c>
      <c r="T23" s="28">
        <f t="shared" si="7"/>
        <v>7.7299999999999995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3045000</v>
      </c>
      <c r="H24" s="45">
        <f t="shared" si="9"/>
        <v>250000</v>
      </c>
      <c r="I24" s="46">
        <f t="shared" si="9"/>
        <v>1000370</v>
      </c>
      <c r="J24" s="45">
        <f t="shared" si="9"/>
        <v>257000</v>
      </c>
      <c r="K24" s="46">
        <f t="shared" si="9"/>
        <v>270312</v>
      </c>
      <c r="L24" s="45">
        <f t="shared" si="9"/>
        <v>0</v>
      </c>
      <c r="M24" s="46">
        <f t="shared" si="9"/>
        <v>444404</v>
      </c>
      <c r="N24" s="45">
        <f t="shared" si="9"/>
        <v>0</v>
      </c>
      <c r="O24" s="46">
        <f t="shared" si="9"/>
        <v>0</v>
      </c>
      <c r="P24" s="45">
        <f t="shared" si="9"/>
        <v>507000</v>
      </c>
      <c r="Q24" s="46">
        <f t="shared" si="9"/>
        <v>1715086</v>
      </c>
      <c r="R24" s="24">
        <f t="shared" si="5"/>
        <v>-100</v>
      </c>
      <c r="S24" s="25">
        <f t="shared" si="6"/>
        <v>64.404096007576427</v>
      </c>
      <c r="T24" s="24">
        <f t="shared" si="7"/>
        <v>15.156950672645738</v>
      </c>
      <c r="U24" s="26">
        <f t="shared" si="8"/>
        <v>51.273124065769807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/>
      <c r="I27" s="49">
        <v>744413</v>
      </c>
      <c r="J27" s="48">
        <v>191000</v>
      </c>
      <c r="K27" s="49">
        <v>174118</v>
      </c>
      <c r="L27" s="48"/>
      <c r="M27" s="49">
        <v>368723</v>
      </c>
      <c r="N27" s="48"/>
      <c r="O27" s="49"/>
      <c r="P27" s="48">
        <f t="shared" si="3"/>
        <v>191000</v>
      </c>
      <c r="Q27" s="49">
        <f t="shared" si="4"/>
        <v>1287254</v>
      </c>
      <c r="R27" s="28">
        <f t="shared" si="5"/>
        <v>-100</v>
      </c>
      <c r="S27" s="29">
        <f t="shared" si="6"/>
        <v>111.76615858211099</v>
      </c>
      <c r="T27" s="28">
        <f t="shared" si="7"/>
        <v>8.1449893390191903</v>
      </c>
      <c r="U27" s="30">
        <f t="shared" si="8"/>
        <v>54.893560767590621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250000</v>
      </c>
      <c r="I29" s="49">
        <v>255957</v>
      </c>
      <c r="J29" s="48">
        <v>66000</v>
      </c>
      <c r="K29" s="49">
        <v>96194</v>
      </c>
      <c r="L29" s="48"/>
      <c r="M29" s="49">
        <v>75681</v>
      </c>
      <c r="N29" s="48"/>
      <c r="O29" s="49"/>
      <c r="P29" s="48">
        <f t="shared" si="3"/>
        <v>316000</v>
      </c>
      <c r="Q29" s="49">
        <f t="shared" si="4"/>
        <v>427832</v>
      </c>
      <c r="R29" s="28">
        <f t="shared" si="5"/>
        <v>-100</v>
      </c>
      <c r="S29" s="29">
        <f t="shared" si="6"/>
        <v>-21.324614840842465</v>
      </c>
      <c r="T29" s="28">
        <f t="shared" si="7"/>
        <v>31.6</v>
      </c>
      <c r="U29" s="30">
        <f t="shared" si="8"/>
        <v>42.783200000000001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9858000</v>
      </c>
      <c r="C39" s="53">
        <f t="shared" si="10"/>
        <v>0</v>
      </c>
      <c r="D39" s="53">
        <f t="shared" si="10"/>
        <v>0</v>
      </c>
      <c r="E39" s="53">
        <f t="shared" si="10"/>
        <v>9858000</v>
      </c>
      <c r="F39" s="54">
        <f t="shared" si="10"/>
        <v>9858000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9858000</v>
      </c>
      <c r="C40" s="44">
        <f t="shared" si="11"/>
        <v>0</v>
      </c>
      <c r="D40" s="44">
        <f t="shared" si="11"/>
        <v>0</v>
      </c>
      <c r="E40" s="44">
        <f t="shared" si="11"/>
        <v>9858000</v>
      </c>
      <c r="F40" s="45">
        <f t="shared" si="11"/>
        <v>9858000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9858000</v>
      </c>
      <c r="C42" s="47"/>
      <c r="D42" s="47"/>
      <c r="E42" s="47">
        <f t="shared" ref="E42:E58" si="12">$B42   +$C42   +$D42</f>
        <v>9858000</v>
      </c>
      <c r="F42" s="48">
        <v>9858000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48947000</v>
      </c>
      <c r="C55" s="44">
        <f t="shared" si="20"/>
        <v>0</v>
      </c>
      <c r="D55" s="44">
        <f t="shared" si="20"/>
        <v>0</v>
      </c>
      <c r="E55" s="44">
        <f t="shared" si="20"/>
        <v>48947000</v>
      </c>
      <c r="F55" s="45">
        <f t="shared" si="20"/>
        <v>48947000</v>
      </c>
      <c r="G55" s="46">
        <f t="shared" si="20"/>
        <v>33221000</v>
      </c>
      <c r="H55" s="45">
        <f t="shared" si="20"/>
        <v>4545000</v>
      </c>
      <c r="I55" s="46">
        <f t="shared" si="20"/>
        <v>7647271</v>
      </c>
      <c r="J55" s="45">
        <f t="shared" si="20"/>
        <v>9041000</v>
      </c>
      <c r="K55" s="46">
        <f t="shared" si="20"/>
        <v>10070823</v>
      </c>
      <c r="L55" s="45">
        <f t="shared" si="20"/>
        <v>0</v>
      </c>
      <c r="M55" s="46">
        <f t="shared" si="20"/>
        <v>6943474</v>
      </c>
      <c r="N55" s="45">
        <f t="shared" si="20"/>
        <v>0</v>
      </c>
      <c r="O55" s="46">
        <f t="shared" si="20"/>
        <v>0</v>
      </c>
      <c r="P55" s="45">
        <f t="shared" si="20"/>
        <v>13586000</v>
      </c>
      <c r="Q55" s="46">
        <f t="shared" si="20"/>
        <v>24661568</v>
      </c>
      <c r="R55" s="24">
        <f t="shared" si="15"/>
        <v>-100</v>
      </c>
      <c r="S55" s="25">
        <f t="shared" si="16"/>
        <v>-31.053559376428318</v>
      </c>
      <c r="T55" s="24">
        <f t="shared" si="17"/>
        <v>27.756553006312952</v>
      </c>
      <c r="U55" s="26">
        <f t="shared" si="18"/>
        <v>50.384227838274057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48947000</v>
      </c>
      <c r="C59" s="56">
        <f t="shared" si="22"/>
        <v>0</v>
      </c>
      <c r="D59" s="56">
        <f t="shared" si="22"/>
        <v>0</v>
      </c>
      <c r="E59" s="56">
        <f t="shared" si="22"/>
        <v>48947000</v>
      </c>
      <c r="F59" s="57">
        <f t="shared" si="22"/>
        <v>48947000</v>
      </c>
      <c r="G59" s="58">
        <f t="shared" si="22"/>
        <v>33221000</v>
      </c>
      <c r="H59" s="57">
        <f t="shared" si="22"/>
        <v>4545000</v>
      </c>
      <c r="I59" s="58">
        <f t="shared" si="22"/>
        <v>7647271</v>
      </c>
      <c r="J59" s="57">
        <f t="shared" si="22"/>
        <v>9041000</v>
      </c>
      <c r="K59" s="58">
        <f t="shared" si="22"/>
        <v>10070823</v>
      </c>
      <c r="L59" s="57">
        <f t="shared" si="22"/>
        <v>0</v>
      </c>
      <c r="M59" s="59">
        <f t="shared" si="22"/>
        <v>6943474</v>
      </c>
      <c r="N59" s="57">
        <f t="shared" si="22"/>
        <v>0</v>
      </c>
      <c r="O59" s="58">
        <f t="shared" si="22"/>
        <v>0</v>
      </c>
      <c r="P59" s="57">
        <f t="shared" si="22"/>
        <v>13586000</v>
      </c>
      <c r="Q59" s="58">
        <f t="shared" si="22"/>
        <v>24661568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21643000</v>
      </c>
      <c r="C8" s="41">
        <f t="shared" si="0"/>
        <v>0</v>
      </c>
      <c r="D8" s="41">
        <f t="shared" si="0"/>
        <v>0</v>
      </c>
      <c r="E8" s="41">
        <f t="shared" si="0"/>
        <v>21643000</v>
      </c>
      <c r="F8" s="42">
        <f t="shared" si="0"/>
        <v>21643000</v>
      </c>
      <c r="G8" s="43">
        <f t="shared" si="0"/>
        <v>15172000</v>
      </c>
      <c r="H8" s="42">
        <f t="shared" si="0"/>
        <v>4529000</v>
      </c>
      <c r="I8" s="43">
        <f t="shared" si="0"/>
        <v>5145508</v>
      </c>
      <c r="J8" s="42">
        <f t="shared" si="0"/>
        <v>2997000</v>
      </c>
      <c r="K8" s="43">
        <f t="shared" si="0"/>
        <v>3385298</v>
      </c>
      <c r="L8" s="42">
        <f t="shared" si="0"/>
        <v>0</v>
      </c>
      <c r="M8" s="43">
        <f t="shared" si="0"/>
        <v>5109661</v>
      </c>
      <c r="N8" s="42">
        <f t="shared" si="0"/>
        <v>0</v>
      </c>
      <c r="O8" s="43">
        <f t="shared" si="0"/>
        <v>0</v>
      </c>
      <c r="P8" s="42">
        <f t="shared" si="0"/>
        <v>7526000</v>
      </c>
      <c r="Q8" s="43">
        <f t="shared" si="0"/>
        <v>13640467</v>
      </c>
      <c r="R8" s="20">
        <f>IF($J8    =0,0,(($L8    -$J8    )/$J8    )*100)</f>
        <v>-100</v>
      </c>
      <c r="S8" s="21">
        <f>IF($K8    =0,0,(($M8    -$K8    )/$K8    )*100)</f>
        <v>50.936815606779675</v>
      </c>
      <c r="T8" s="20">
        <f>IF($E8    =0,0,($P8    /$E8    )*100)</f>
        <v>34.773367832555564</v>
      </c>
      <c r="U8" s="22">
        <f>IF($E8    =0,0,($Q8    /$E8    )*100)</f>
        <v>63.02484406043525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18298000</v>
      </c>
      <c r="C9" s="44">
        <f t="shared" si="1"/>
        <v>0</v>
      </c>
      <c r="D9" s="44">
        <f t="shared" si="1"/>
        <v>0</v>
      </c>
      <c r="E9" s="44">
        <f t="shared" si="1"/>
        <v>18298000</v>
      </c>
      <c r="F9" s="45">
        <f t="shared" si="1"/>
        <v>18298000</v>
      </c>
      <c r="G9" s="46">
        <f t="shared" si="1"/>
        <v>12127000</v>
      </c>
      <c r="H9" s="45">
        <f t="shared" si="1"/>
        <v>3027000</v>
      </c>
      <c r="I9" s="46">
        <f t="shared" si="1"/>
        <v>3415294</v>
      </c>
      <c r="J9" s="45">
        <f t="shared" si="1"/>
        <v>1992000</v>
      </c>
      <c r="K9" s="46">
        <f t="shared" si="1"/>
        <v>2380807</v>
      </c>
      <c r="L9" s="45">
        <f t="shared" si="1"/>
        <v>0</v>
      </c>
      <c r="M9" s="46">
        <f t="shared" si="1"/>
        <v>4907855</v>
      </c>
      <c r="N9" s="45">
        <f t="shared" si="1"/>
        <v>0</v>
      </c>
      <c r="O9" s="46">
        <f t="shared" si="1"/>
        <v>0</v>
      </c>
      <c r="P9" s="45">
        <f t="shared" si="1"/>
        <v>5019000</v>
      </c>
      <c r="Q9" s="46">
        <f t="shared" si="1"/>
        <v>10703956</v>
      </c>
      <c r="R9" s="24">
        <f>IF($J9    =0,0,(($L9    -$J9    )/$J9    )*100)</f>
        <v>-100</v>
      </c>
      <c r="S9" s="25">
        <f>IF($K9    =0,0,(($M9    -$K9    )/$K9    )*100)</f>
        <v>106.14249706087054</v>
      </c>
      <c r="T9" s="24">
        <f>IF($E9    =0,0,($P9    /$E9    )*100)</f>
        <v>27.429227237949505</v>
      </c>
      <c r="U9" s="26">
        <f>IF($E9    =0,0,($Q9    /$E9    )*100)</f>
        <v>58.497956060771671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10798000</v>
      </c>
      <c r="C10" s="47"/>
      <c r="D10" s="47"/>
      <c r="E10" s="47">
        <f t="shared" ref="E10:E41" si="2">$B10   +$C10   +$D10</f>
        <v>10798000</v>
      </c>
      <c r="F10" s="48">
        <v>10798000</v>
      </c>
      <c r="G10" s="49">
        <v>8377000</v>
      </c>
      <c r="H10" s="48">
        <v>3027000</v>
      </c>
      <c r="I10" s="49">
        <v>3415294</v>
      </c>
      <c r="J10" s="48">
        <v>1774000</v>
      </c>
      <c r="K10" s="49">
        <v>1774129</v>
      </c>
      <c r="L10" s="48"/>
      <c r="M10" s="49">
        <v>3451001</v>
      </c>
      <c r="N10" s="48"/>
      <c r="O10" s="49"/>
      <c r="P10" s="48">
        <f t="shared" ref="P10:P41" si="3">$H10   +$J10   +$L10   +$N10</f>
        <v>4801000</v>
      </c>
      <c r="Q10" s="49">
        <f t="shared" ref="Q10:Q41" si="4">$I10   +$K10   +$M10   +$O10</f>
        <v>8640424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94.518042374596206</v>
      </c>
      <c r="T10" s="28">
        <f t="shared" ref="T10:T41" si="7">IF($E10   =0,0,($P10   /$E10   )*100)</f>
        <v>44.46193739581404</v>
      </c>
      <c r="U10" s="30">
        <f t="shared" ref="U10:U41" si="8">IF($E10   =0,0,($Q10   /$E10   )*100)</f>
        <v>80.018744211891089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7500000</v>
      </c>
      <c r="C23" s="47"/>
      <c r="D23" s="47"/>
      <c r="E23" s="47">
        <f t="shared" si="2"/>
        <v>7500000</v>
      </c>
      <c r="F23" s="48">
        <v>7500000</v>
      </c>
      <c r="G23" s="49">
        <v>3750000</v>
      </c>
      <c r="H23" s="48"/>
      <c r="I23" s="49"/>
      <c r="J23" s="48">
        <v>218000</v>
      </c>
      <c r="K23" s="49">
        <v>606678</v>
      </c>
      <c r="L23" s="48"/>
      <c r="M23" s="49">
        <v>1456854</v>
      </c>
      <c r="N23" s="48"/>
      <c r="O23" s="49"/>
      <c r="P23" s="48">
        <f t="shared" si="3"/>
        <v>218000</v>
      </c>
      <c r="Q23" s="49">
        <f t="shared" si="4"/>
        <v>2063532</v>
      </c>
      <c r="R23" s="28">
        <f t="shared" si="5"/>
        <v>-100</v>
      </c>
      <c r="S23" s="29">
        <f t="shared" si="6"/>
        <v>140.1362831683364</v>
      </c>
      <c r="T23" s="28">
        <f t="shared" si="7"/>
        <v>2.9066666666666667</v>
      </c>
      <c r="U23" s="30">
        <f t="shared" si="8"/>
        <v>27.513759999999998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3045000</v>
      </c>
      <c r="H24" s="45">
        <f t="shared" si="9"/>
        <v>1502000</v>
      </c>
      <c r="I24" s="46">
        <f t="shared" si="9"/>
        <v>1730214</v>
      </c>
      <c r="J24" s="45">
        <f t="shared" si="9"/>
        <v>1005000</v>
      </c>
      <c r="K24" s="46">
        <f t="shared" si="9"/>
        <v>1004491</v>
      </c>
      <c r="L24" s="45">
        <f t="shared" si="9"/>
        <v>0</v>
      </c>
      <c r="M24" s="46">
        <f t="shared" si="9"/>
        <v>201806</v>
      </c>
      <c r="N24" s="45">
        <f t="shared" si="9"/>
        <v>0</v>
      </c>
      <c r="O24" s="46">
        <f t="shared" si="9"/>
        <v>0</v>
      </c>
      <c r="P24" s="45">
        <f t="shared" si="9"/>
        <v>2507000</v>
      </c>
      <c r="Q24" s="46">
        <f t="shared" si="9"/>
        <v>2936511</v>
      </c>
      <c r="R24" s="24">
        <f t="shared" si="5"/>
        <v>-100</v>
      </c>
      <c r="S24" s="25">
        <f t="shared" si="6"/>
        <v>-79.909625870216857</v>
      </c>
      <c r="T24" s="24">
        <f t="shared" si="7"/>
        <v>74.947683109118088</v>
      </c>
      <c r="U24" s="26">
        <f t="shared" si="8"/>
        <v>87.78807174887892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1252000</v>
      </c>
      <c r="I27" s="49">
        <v>1252622</v>
      </c>
      <c r="J27" s="48">
        <v>624000</v>
      </c>
      <c r="K27" s="49">
        <v>623921</v>
      </c>
      <c r="L27" s="48"/>
      <c r="M27" s="49">
        <v>153097</v>
      </c>
      <c r="N27" s="48"/>
      <c r="O27" s="49"/>
      <c r="P27" s="48">
        <f t="shared" si="3"/>
        <v>1876000</v>
      </c>
      <c r="Q27" s="49">
        <f t="shared" si="4"/>
        <v>2029640</v>
      </c>
      <c r="R27" s="28">
        <f t="shared" si="5"/>
        <v>-100</v>
      </c>
      <c r="S27" s="29">
        <f t="shared" si="6"/>
        <v>-75.462117800170219</v>
      </c>
      <c r="T27" s="28">
        <f t="shared" si="7"/>
        <v>80</v>
      </c>
      <c r="U27" s="30">
        <f t="shared" si="8"/>
        <v>86.551812366737735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250000</v>
      </c>
      <c r="I29" s="49">
        <v>477592</v>
      </c>
      <c r="J29" s="48">
        <v>381000</v>
      </c>
      <c r="K29" s="49">
        <v>380570</v>
      </c>
      <c r="L29" s="48"/>
      <c r="M29" s="49">
        <v>48709</v>
      </c>
      <c r="N29" s="48"/>
      <c r="O29" s="49"/>
      <c r="P29" s="48">
        <f t="shared" si="3"/>
        <v>631000</v>
      </c>
      <c r="Q29" s="49">
        <f t="shared" si="4"/>
        <v>906871</v>
      </c>
      <c r="R29" s="28">
        <f t="shared" si="5"/>
        <v>-100</v>
      </c>
      <c r="S29" s="29">
        <f t="shared" si="6"/>
        <v>-87.201040544446485</v>
      </c>
      <c r="T29" s="28">
        <f t="shared" si="7"/>
        <v>63.1</v>
      </c>
      <c r="U29" s="30">
        <f t="shared" si="8"/>
        <v>90.687100000000001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800000</v>
      </c>
      <c r="C39" s="53">
        <f t="shared" si="10"/>
        <v>0</v>
      </c>
      <c r="D39" s="53">
        <f t="shared" si="10"/>
        <v>0</v>
      </c>
      <c r="E39" s="53">
        <f t="shared" si="10"/>
        <v>800000</v>
      </c>
      <c r="F39" s="54">
        <f t="shared" si="10"/>
        <v>800000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800000</v>
      </c>
      <c r="C40" s="44">
        <f t="shared" si="11"/>
        <v>0</v>
      </c>
      <c r="D40" s="44">
        <f t="shared" si="11"/>
        <v>0</v>
      </c>
      <c r="E40" s="44">
        <f t="shared" si="11"/>
        <v>800000</v>
      </c>
      <c r="F40" s="45">
        <f t="shared" si="11"/>
        <v>800000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>
        <v>800000</v>
      </c>
      <c r="C41" s="50"/>
      <c r="D41" s="50"/>
      <c r="E41" s="50">
        <f t="shared" si="2"/>
        <v>800000</v>
      </c>
      <c r="F41" s="51">
        <v>800000</v>
      </c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22443000</v>
      </c>
      <c r="C55" s="44">
        <f t="shared" si="20"/>
        <v>0</v>
      </c>
      <c r="D55" s="44">
        <f t="shared" si="20"/>
        <v>0</v>
      </c>
      <c r="E55" s="44">
        <f t="shared" si="20"/>
        <v>22443000</v>
      </c>
      <c r="F55" s="45">
        <f t="shared" si="20"/>
        <v>22443000</v>
      </c>
      <c r="G55" s="46">
        <f t="shared" si="20"/>
        <v>15172000</v>
      </c>
      <c r="H55" s="45">
        <f t="shared" si="20"/>
        <v>4529000</v>
      </c>
      <c r="I55" s="46">
        <f t="shared" si="20"/>
        <v>5145508</v>
      </c>
      <c r="J55" s="45">
        <f t="shared" si="20"/>
        <v>2997000</v>
      </c>
      <c r="K55" s="46">
        <f t="shared" si="20"/>
        <v>3385298</v>
      </c>
      <c r="L55" s="45">
        <f t="shared" si="20"/>
        <v>0</v>
      </c>
      <c r="M55" s="46">
        <f t="shared" si="20"/>
        <v>5109661</v>
      </c>
      <c r="N55" s="45">
        <f t="shared" si="20"/>
        <v>0</v>
      </c>
      <c r="O55" s="46">
        <f t="shared" si="20"/>
        <v>0</v>
      </c>
      <c r="P55" s="45">
        <f t="shared" si="20"/>
        <v>7526000</v>
      </c>
      <c r="Q55" s="46">
        <f t="shared" si="20"/>
        <v>13640467</v>
      </c>
      <c r="R55" s="24">
        <f t="shared" si="15"/>
        <v>-100</v>
      </c>
      <c r="S55" s="25">
        <f t="shared" si="16"/>
        <v>50.936815606779675</v>
      </c>
      <c r="T55" s="24">
        <f t="shared" si="17"/>
        <v>33.533841286815488</v>
      </c>
      <c r="U55" s="26">
        <f t="shared" si="18"/>
        <v>60.778269393574838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22443000</v>
      </c>
      <c r="C59" s="56">
        <f t="shared" si="22"/>
        <v>0</v>
      </c>
      <c r="D59" s="56">
        <f t="shared" si="22"/>
        <v>0</v>
      </c>
      <c r="E59" s="56">
        <f t="shared" si="22"/>
        <v>22443000</v>
      </c>
      <c r="F59" s="57">
        <f t="shared" si="22"/>
        <v>22443000</v>
      </c>
      <c r="G59" s="58">
        <f t="shared" si="22"/>
        <v>15172000</v>
      </c>
      <c r="H59" s="57">
        <f t="shared" si="22"/>
        <v>4529000</v>
      </c>
      <c r="I59" s="58">
        <f t="shared" si="22"/>
        <v>5145508</v>
      </c>
      <c r="J59" s="57">
        <f t="shared" si="22"/>
        <v>2997000</v>
      </c>
      <c r="K59" s="58">
        <f t="shared" si="22"/>
        <v>3385298</v>
      </c>
      <c r="L59" s="57">
        <f t="shared" si="22"/>
        <v>0</v>
      </c>
      <c r="M59" s="59">
        <f t="shared" si="22"/>
        <v>5109661</v>
      </c>
      <c r="N59" s="57">
        <f t="shared" si="22"/>
        <v>0</v>
      </c>
      <c r="O59" s="58">
        <f t="shared" si="22"/>
        <v>0</v>
      </c>
      <c r="P59" s="57">
        <f t="shared" si="22"/>
        <v>7526000</v>
      </c>
      <c r="Q59" s="58">
        <f t="shared" si="22"/>
        <v>13640467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23085000</v>
      </c>
      <c r="C8" s="41">
        <f t="shared" si="0"/>
        <v>0</v>
      </c>
      <c r="D8" s="41">
        <f t="shared" si="0"/>
        <v>0</v>
      </c>
      <c r="E8" s="41">
        <f t="shared" si="0"/>
        <v>23085000</v>
      </c>
      <c r="F8" s="42">
        <f t="shared" si="0"/>
        <v>23085000</v>
      </c>
      <c r="G8" s="43">
        <f t="shared" si="0"/>
        <v>12921000</v>
      </c>
      <c r="H8" s="42">
        <f t="shared" si="0"/>
        <v>282000</v>
      </c>
      <c r="I8" s="43">
        <f t="shared" si="0"/>
        <v>5154814</v>
      </c>
      <c r="J8" s="42">
        <f t="shared" si="0"/>
        <v>2975000</v>
      </c>
      <c r="K8" s="43">
        <f t="shared" si="0"/>
        <v>3473681</v>
      </c>
      <c r="L8" s="42">
        <f t="shared" si="0"/>
        <v>0</v>
      </c>
      <c r="M8" s="43">
        <f t="shared" si="0"/>
        <v>2709140</v>
      </c>
      <c r="N8" s="42">
        <f t="shared" si="0"/>
        <v>0</v>
      </c>
      <c r="O8" s="43">
        <f t="shared" si="0"/>
        <v>0</v>
      </c>
      <c r="P8" s="42">
        <f t="shared" si="0"/>
        <v>3257000</v>
      </c>
      <c r="Q8" s="43">
        <f t="shared" si="0"/>
        <v>11337635</v>
      </c>
      <c r="R8" s="20">
        <f>IF($J8    =0,0,(($L8    -$J8    )/$J8    )*100)</f>
        <v>-100</v>
      </c>
      <c r="S8" s="21">
        <f>IF($K8    =0,0,(($M8    -$K8    )/$K8    )*100)</f>
        <v>-22.009533978508678</v>
      </c>
      <c r="T8" s="20">
        <f>IF($E8    =0,0,($P8    /$E8    )*100)</f>
        <v>14.108728611652587</v>
      </c>
      <c r="U8" s="22">
        <f>IF($E8    =0,0,($Q8    /$E8    )*100)</f>
        <v>49.112562269872214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19740000</v>
      </c>
      <c r="C9" s="44">
        <f t="shared" si="1"/>
        <v>0</v>
      </c>
      <c r="D9" s="44">
        <f t="shared" si="1"/>
        <v>0</v>
      </c>
      <c r="E9" s="44">
        <f t="shared" si="1"/>
        <v>19740000</v>
      </c>
      <c r="F9" s="45">
        <f t="shared" si="1"/>
        <v>19740000</v>
      </c>
      <c r="G9" s="46">
        <f t="shared" si="1"/>
        <v>10326000</v>
      </c>
      <c r="H9" s="45">
        <f t="shared" si="1"/>
        <v>80000</v>
      </c>
      <c r="I9" s="46">
        <f t="shared" si="1"/>
        <v>4807490</v>
      </c>
      <c r="J9" s="45">
        <f t="shared" si="1"/>
        <v>2669000</v>
      </c>
      <c r="K9" s="46">
        <f t="shared" si="1"/>
        <v>2702450</v>
      </c>
      <c r="L9" s="45">
        <f t="shared" si="1"/>
        <v>0</v>
      </c>
      <c r="M9" s="46">
        <f t="shared" si="1"/>
        <v>1332255</v>
      </c>
      <c r="N9" s="45">
        <f t="shared" si="1"/>
        <v>0</v>
      </c>
      <c r="O9" s="46">
        <f t="shared" si="1"/>
        <v>0</v>
      </c>
      <c r="P9" s="45">
        <f t="shared" si="1"/>
        <v>2749000</v>
      </c>
      <c r="Q9" s="46">
        <f t="shared" si="1"/>
        <v>8842195</v>
      </c>
      <c r="R9" s="24">
        <f>IF($J9    =0,0,(($L9    -$J9    )/$J9    )*100)</f>
        <v>-100</v>
      </c>
      <c r="S9" s="25">
        <f>IF($K9    =0,0,(($M9    -$K9    )/$K9    )*100)</f>
        <v>-50.701955632851671</v>
      </c>
      <c r="T9" s="24">
        <f>IF($E9    =0,0,($P9    /$E9    )*100)</f>
        <v>13.926038500506586</v>
      </c>
      <c r="U9" s="26">
        <f>IF($E9    =0,0,($Q9    /$E9    )*100)</f>
        <v>44.793287740628166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15740000</v>
      </c>
      <c r="C10" s="47"/>
      <c r="D10" s="47"/>
      <c r="E10" s="47">
        <f t="shared" ref="E10:E41" si="2">$B10   +$C10   +$D10</f>
        <v>15740000</v>
      </c>
      <c r="F10" s="48">
        <v>15740000</v>
      </c>
      <c r="G10" s="49">
        <v>8326000</v>
      </c>
      <c r="H10" s="48">
        <v>80000</v>
      </c>
      <c r="I10" s="49">
        <v>4807490</v>
      </c>
      <c r="J10" s="48">
        <v>2669000</v>
      </c>
      <c r="K10" s="49">
        <v>2221659</v>
      </c>
      <c r="L10" s="48"/>
      <c r="M10" s="49">
        <v>1332255</v>
      </c>
      <c r="N10" s="48"/>
      <c r="O10" s="49"/>
      <c r="P10" s="48">
        <f t="shared" ref="P10:P41" si="3">$H10   +$J10   +$L10   +$N10</f>
        <v>2749000</v>
      </c>
      <c r="Q10" s="49">
        <f t="shared" ref="Q10:Q41" si="4">$I10   +$K10   +$M10   +$O10</f>
        <v>8361404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-40.033326446587886</v>
      </c>
      <c r="T10" s="28">
        <f t="shared" ref="T10:T41" si="7">IF($E10   =0,0,($P10   /$E10   )*100)</f>
        <v>17.465057179161374</v>
      </c>
      <c r="U10" s="30">
        <f t="shared" ref="U10:U41" si="8">IF($E10   =0,0,($Q10   /$E10   )*100)</f>
        <v>53.12200762388818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/>
      <c r="J23" s="48"/>
      <c r="K23" s="49">
        <v>480791</v>
      </c>
      <c r="L23" s="48"/>
      <c r="M23" s="49"/>
      <c r="N23" s="48"/>
      <c r="O23" s="49"/>
      <c r="P23" s="48">
        <f t="shared" si="3"/>
        <v>0</v>
      </c>
      <c r="Q23" s="49">
        <f t="shared" si="4"/>
        <v>480791</v>
      </c>
      <c r="R23" s="28">
        <f t="shared" si="5"/>
        <v>0</v>
      </c>
      <c r="S23" s="29">
        <f t="shared" si="6"/>
        <v>-100</v>
      </c>
      <c r="T23" s="28">
        <f t="shared" si="7"/>
        <v>0</v>
      </c>
      <c r="U23" s="30">
        <f t="shared" si="8"/>
        <v>12.019775000000001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2595000</v>
      </c>
      <c r="H24" s="45">
        <f t="shared" si="9"/>
        <v>202000</v>
      </c>
      <c r="I24" s="46">
        <f t="shared" si="9"/>
        <v>347324</v>
      </c>
      <c r="J24" s="45">
        <f t="shared" si="9"/>
        <v>306000</v>
      </c>
      <c r="K24" s="46">
        <f t="shared" si="9"/>
        <v>771231</v>
      </c>
      <c r="L24" s="45">
        <f t="shared" si="9"/>
        <v>0</v>
      </c>
      <c r="M24" s="46">
        <f t="shared" si="9"/>
        <v>1376885</v>
      </c>
      <c r="N24" s="45">
        <f t="shared" si="9"/>
        <v>0</v>
      </c>
      <c r="O24" s="46">
        <f t="shared" si="9"/>
        <v>0</v>
      </c>
      <c r="P24" s="45">
        <f t="shared" si="9"/>
        <v>508000</v>
      </c>
      <c r="Q24" s="46">
        <f t="shared" si="9"/>
        <v>2495440</v>
      </c>
      <c r="R24" s="24">
        <f t="shared" si="5"/>
        <v>-100</v>
      </c>
      <c r="S24" s="25">
        <f t="shared" si="6"/>
        <v>78.530816318327453</v>
      </c>
      <c r="T24" s="24">
        <f t="shared" si="7"/>
        <v>15.186846038863976</v>
      </c>
      <c r="U24" s="26">
        <f t="shared" si="8"/>
        <v>74.602092675635276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202000</v>
      </c>
      <c r="I27" s="49">
        <v>192563</v>
      </c>
      <c r="J27" s="48">
        <v>306000</v>
      </c>
      <c r="K27" s="49">
        <v>135370</v>
      </c>
      <c r="L27" s="48"/>
      <c r="M27" s="49">
        <v>1105907</v>
      </c>
      <c r="N27" s="48"/>
      <c r="O27" s="49"/>
      <c r="P27" s="48">
        <f t="shared" si="3"/>
        <v>508000</v>
      </c>
      <c r="Q27" s="49">
        <f t="shared" si="4"/>
        <v>1433840</v>
      </c>
      <c r="R27" s="28">
        <f t="shared" si="5"/>
        <v>-100</v>
      </c>
      <c r="S27" s="29">
        <f t="shared" si="6"/>
        <v>716.95131860825882</v>
      </c>
      <c r="T27" s="28">
        <f t="shared" si="7"/>
        <v>21.663113006396589</v>
      </c>
      <c r="U27" s="30">
        <f t="shared" si="8"/>
        <v>61.144562899786777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/>
      <c r="I29" s="49">
        <v>154761</v>
      </c>
      <c r="J29" s="48"/>
      <c r="K29" s="49">
        <v>635861</v>
      </c>
      <c r="L29" s="48"/>
      <c r="M29" s="49">
        <v>270978</v>
      </c>
      <c r="N29" s="48"/>
      <c r="O29" s="49"/>
      <c r="P29" s="48">
        <f t="shared" si="3"/>
        <v>0</v>
      </c>
      <c r="Q29" s="49">
        <f t="shared" si="4"/>
        <v>1061600</v>
      </c>
      <c r="R29" s="28">
        <f t="shared" si="5"/>
        <v>0</v>
      </c>
      <c r="S29" s="29">
        <f t="shared" si="6"/>
        <v>-57.384082370203551</v>
      </c>
      <c r="T29" s="28">
        <f t="shared" si="7"/>
        <v>0</v>
      </c>
      <c r="U29" s="30">
        <f t="shared" si="8"/>
        <v>106.16000000000001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5625000</v>
      </c>
      <c r="C39" s="53">
        <f t="shared" si="10"/>
        <v>0</v>
      </c>
      <c r="D39" s="53">
        <f t="shared" si="10"/>
        <v>0</v>
      </c>
      <c r="E39" s="53">
        <f t="shared" si="10"/>
        <v>5625000</v>
      </c>
      <c r="F39" s="54">
        <f t="shared" si="10"/>
        <v>5625000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4838000</v>
      </c>
      <c r="C40" s="44">
        <f t="shared" si="11"/>
        <v>0</v>
      </c>
      <c r="D40" s="44">
        <f t="shared" si="11"/>
        <v>0</v>
      </c>
      <c r="E40" s="44">
        <f t="shared" si="11"/>
        <v>4838000</v>
      </c>
      <c r="F40" s="45">
        <f t="shared" si="11"/>
        <v>4838000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38000</v>
      </c>
      <c r="C42" s="47"/>
      <c r="D42" s="47"/>
      <c r="E42" s="47">
        <f t="shared" ref="E42:E58" si="12">$B42   +$C42   +$D42</f>
        <v>38000</v>
      </c>
      <c r="F42" s="48">
        <v>38000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4800000</v>
      </c>
      <c r="C49" s="47"/>
      <c r="D49" s="47"/>
      <c r="E49" s="47">
        <f t="shared" si="12"/>
        <v>4800000</v>
      </c>
      <c r="F49" s="48">
        <v>4800000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787000</v>
      </c>
      <c r="C50" s="44">
        <f t="shared" si="19"/>
        <v>0</v>
      </c>
      <c r="D50" s="44">
        <f t="shared" si="19"/>
        <v>0</v>
      </c>
      <c r="E50" s="44">
        <f t="shared" si="19"/>
        <v>787000</v>
      </c>
      <c r="F50" s="45">
        <f t="shared" si="19"/>
        <v>787000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787000</v>
      </c>
      <c r="C53" s="47"/>
      <c r="D53" s="47"/>
      <c r="E53" s="47">
        <f t="shared" si="12"/>
        <v>787000</v>
      </c>
      <c r="F53" s="48">
        <v>787000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28710000</v>
      </c>
      <c r="C55" s="44">
        <f t="shared" si="20"/>
        <v>0</v>
      </c>
      <c r="D55" s="44">
        <f t="shared" si="20"/>
        <v>0</v>
      </c>
      <c r="E55" s="44">
        <f t="shared" si="20"/>
        <v>28710000</v>
      </c>
      <c r="F55" s="45">
        <f t="shared" si="20"/>
        <v>28710000</v>
      </c>
      <c r="G55" s="46">
        <f t="shared" si="20"/>
        <v>12921000</v>
      </c>
      <c r="H55" s="45">
        <f t="shared" si="20"/>
        <v>282000</v>
      </c>
      <c r="I55" s="46">
        <f t="shared" si="20"/>
        <v>5154814</v>
      </c>
      <c r="J55" s="45">
        <f t="shared" si="20"/>
        <v>2975000</v>
      </c>
      <c r="K55" s="46">
        <f t="shared" si="20"/>
        <v>3473681</v>
      </c>
      <c r="L55" s="45">
        <f t="shared" si="20"/>
        <v>0</v>
      </c>
      <c r="M55" s="46">
        <f t="shared" si="20"/>
        <v>2709140</v>
      </c>
      <c r="N55" s="45">
        <f t="shared" si="20"/>
        <v>0</v>
      </c>
      <c r="O55" s="46">
        <f t="shared" si="20"/>
        <v>0</v>
      </c>
      <c r="P55" s="45">
        <f t="shared" si="20"/>
        <v>3257000</v>
      </c>
      <c r="Q55" s="46">
        <f t="shared" si="20"/>
        <v>11337635</v>
      </c>
      <c r="R55" s="24">
        <f t="shared" si="15"/>
        <v>-100</v>
      </c>
      <c r="S55" s="25">
        <f t="shared" si="16"/>
        <v>-22.009533978508678</v>
      </c>
      <c r="T55" s="24">
        <f t="shared" si="17"/>
        <v>11.344479275513757</v>
      </c>
      <c r="U55" s="26">
        <f t="shared" si="18"/>
        <v>39.49019505398816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28710000</v>
      </c>
      <c r="C59" s="56">
        <f t="shared" si="22"/>
        <v>0</v>
      </c>
      <c r="D59" s="56">
        <f t="shared" si="22"/>
        <v>0</v>
      </c>
      <c r="E59" s="56">
        <f t="shared" si="22"/>
        <v>28710000</v>
      </c>
      <c r="F59" s="57">
        <f t="shared" si="22"/>
        <v>28710000</v>
      </c>
      <c r="G59" s="58">
        <f t="shared" si="22"/>
        <v>12921000</v>
      </c>
      <c r="H59" s="57">
        <f t="shared" si="22"/>
        <v>282000</v>
      </c>
      <c r="I59" s="58">
        <f t="shared" si="22"/>
        <v>5154814</v>
      </c>
      <c r="J59" s="57">
        <f t="shared" si="22"/>
        <v>2975000</v>
      </c>
      <c r="K59" s="58">
        <f t="shared" si="22"/>
        <v>3473681</v>
      </c>
      <c r="L59" s="57">
        <f t="shared" si="22"/>
        <v>0</v>
      </c>
      <c r="M59" s="59">
        <f t="shared" si="22"/>
        <v>2709140</v>
      </c>
      <c r="N59" s="57">
        <f t="shared" si="22"/>
        <v>0</v>
      </c>
      <c r="O59" s="58">
        <f t="shared" si="22"/>
        <v>0</v>
      </c>
      <c r="P59" s="57">
        <f t="shared" si="22"/>
        <v>3257000</v>
      </c>
      <c r="Q59" s="58">
        <f t="shared" si="22"/>
        <v>11337635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15444000</v>
      </c>
      <c r="C8" s="41">
        <f t="shared" si="0"/>
        <v>0</v>
      </c>
      <c r="D8" s="41">
        <f t="shared" si="0"/>
        <v>0</v>
      </c>
      <c r="E8" s="41">
        <f t="shared" si="0"/>
        <v>15444000</v>
      </c>
      <c r="F8" s="42">
        <f t="shared" si="0"/>
        <v>15444000</v>
      </c>
      <c r="G8" s="43">
        <f t="shared" si="0"/>
        <v>12694000</v>
      </c>
      <c r="H8" s="42">
        <f t="shared" si="0"/>
        <v>2945000</v>
      </c>
      <c r="I8" s="43">
        <f t="shared" si="0"/>
        <v>3411799</v>
      </c>
      <c r="J8" s="42">
        <f t="shared" si="0"/>
        <v>10807000</v>
      </c>
      <c r="K8" s="43">
        <f t="shared" si="0"/>
        <v>8637281</v>
      </c>
      <c r="L8" s="42">
        <f t="shared" si="0"/>
        <v>0</v>
      </c>
      <c r="M8" s="43">
        <f t="shared" si="0"/>
        <v>2466758</v>
      </c>
      <c r="N8" s="42">
        <f t="shared" si="0"/>
        <v>0</v>
      </c>
      <c r="O8" s="43">
        <f t="shared" si="0"/>
        <v>0</v>
      </c>
      <c r="P8" s="42">
        <f t="shared" si="0"/>
        <v>13752000</v>
      </c>
      <c r="Q8" s="43">
        <f t="shared" si="0"/>
        <v>14515838</v>
      </c>
      <c r="R8" s="20">
        <f>IF($J8    =0,0,(($L8    -$J8    )/$J8    )*100)</f>
        <v>-100</v>
      </c>
      <c r="S8" s="21">
        <f>IF($K8    =0,0,(($M8    -$K8    )/$K8    )*100)</f>
        <v>-71.440572559813674</v>
      </c>
      <c r="T8" s="20">
        <f>IF($E8    =0,0,($P8    /$E8    )*100)</f>
        <v>89.044289044289044</v>
      </c>
      <c r="U8" s="22">
        <f>IF($E8    =0,0,($Q8    /$E8    )*100)</f>
        <v>93.990145040145052</v>
      </c>
      <c r="V8" s="42">
        <f>+V9+V24</f>
        <v>5215000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12099000</v>
      </c>
      <c r="C9" s="44">
        <f t="shared" si="1"/>
        <v>0</v>
      </c>
      <c r="D9" s="44">
        <f t="shared" si="1"/>
        <v>0</v>
      </c>
      <c r="E9" s="44">
        <f t="shared" si="1"/>
        <v>12099000</v>
      </c>
      <c r="F9" s="45">
        <f t="shared" si="1"/>
        <v>12099000</v>
      </c>
      <c r="G9" s="46">
        <f t="shared" si="1"/>
        <v>10099000</v>
      </c>
      <c r="H9" s="45">
        <f t="shared" si="1"/>
        <v>1976000</v>
      </c>
      <c r="I9" s="46">
        <f t="shared" si="1"/>
        <v>2451558</v>
      </c>
      <c r="J9" s="45">
        <f t="shared" si="1"/>
        <v>10486000</v>
      </c>
      <c r="K9" s="46">
        <f t="shared" si="1"/>
        <v>8315663</v>
      </c>
      <c r="L9" s="45">
        <f t="shared" si="1"/>
        <v>0</v>
      </c>
      <c r="M9" s="46">
        <f t="shared" si="1"/>
        <v>1729158</v>
      </c>
      <c r="N9" s="45">
        <f t="shared" si="1"/>
        <v>0</v>
      </c>
      <c r="O9" s="46">
        <f t="shared" si="1"/>
        <v>0</v>
      </c>
      <c r="P9" s="45">
        <f t="shared" si="1"/>
        <v>12462000</v>
      </c>
      <c r="Q9" s="46">
        <f t="shared" si="1"/>
        <v>12496379</v>
      </c>
      <c r="R9" s="24">
        <f>IF($J9    =0,0,(($L9    -$J9    )/$J9    )*100)</f>
        <v>-100</v>
      </c>
      <c r="S9" s="25">
        <f>IF($K9    =0,0,(($M9    -$K9    )/$K9    )*100)</f>
        <v>-79.206011595226983</v>
      </c>
      <c r="T9" s="24">
        <f>IF($E9    =0,0,($P9    /$E9    )*100)</f>
        <v>103.00024795437639</v>
      </c>
      <c r="U9" s="26">
        <f>IF($E9    =0,0,($Q9    /$E9    )*100)</f>
        <v>103.2843954045789</v>
      </c>
      <c r="V9" s="45">
        <f>SUM(V10:V23)</f>
        <v>5215000</v>
      </c>
      <c r="W9" s="46">
        <f>SUM(W10:W23)</f>
        <v>0</v>
      </c>
    </row>
    <row r="10" spans="1:23" x14ac:dyDescent="0.2">
      <c r="A10" s="27" t="s">
        <v>34</v>
      </c>
      <c r="B10" s="47">
        <v>8099000</v>
      </c>
      <c r="C10" s="47"/>
      <c r="D10" s="47"/>
      <c r="E10" s="47">
        <f t="shared" ref="E10:E41" si="2">$B10   +$C10   +$D10</f>
        <v>8099000</v>
      </c>
      <c r="F10" s="48">
        <v>8099000</v>
      </c>
      <c r="G10" s="49">
        <v>8099000</v>
      </c>
      <c r="H10" s="48">
        <v>1976000</v>
      </c>
      <c r="I10" s="49">
        <v>2100811</v>
      </c>
      <c r="J10" s="48">
        <v>8560000</v>
      </c>
      <c r="K10" s="49">
        <v>5901208</v>
      </c>
      <c r="L10" s="48"/>
      <c r="M10" s="49">
        <v>454625</v>
      </c>
      <c r="N10" s="48"/>
      <c r="O10" s="49"/>
      <c r="P10" s="48">
        <f t="shared" ref="P10:P41" si="3">$H10   +$J10   +$L10   +$N10</f>
        <v>10536000</v>
      </c>
      <c r="Q10" s="49">
        <f t="shared" ref="Q10:Q41" si="4">$I10   +$K10   +$M10   +$O10</f>
        <v>8456644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-92.296068872678276</v>
      </c>
      <c r="T10" s="28">
        <f t="shared" ref="T10:T41" si="7">IF($E10   =0,0,($P10   /$E10   )*100)</f>
        <v>130.09013458451662</v>
      </c>
      <c r="U10" s="30">
        <f t="shared" ref="U10:U41" si="8">IF($E10   =0,0,($Q10   /$E10   )*100)</f>
        <v>104.41590319792566</v>
      </c>
      <c r="V10" s="48">
        <v>5215000</v>
      </c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>
        <v>740059</v>
      </c>
      <c r="L18" s="48"/>
      <c r="M18" s="49"/>
      <c r="N18" s="48"/>
      <c r="O18" s="49"/>
      <c r="P18" s="48">
        <f t="shared" si="3"/>
        <v>0</v>
      </c>
      <c r="Q18" s="49">
        <f t="shared" si="4"/>
        <v>740059</v>
      </c>
      <c r="R18" s="28">
        <f t="shared" si="5"/>
        <v>0</v>
      </c>
      <c r="S18" s="29">
        <f t="shared" si="6"/>
        <v>-100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>
        <v>350747</v>
      </c>
      <c r="J23" s="48">
        <v>1926000</v>
      </c>
      <c r="K23" s="49">
        <v>1674396</v>
      </c>
      <c r="L23" s="48"/>
      <c r="M23" s="49">
        <v>1274533</v>
      </c>
      <c r="N23" s="48"/>
      <c r="O23" s="49"/>
      <c r="P23" s="48">
        <f t="shared" si="3"/>
        <v>1926000</v>
      </c>
      <c r="Q23" s="49">
        <f t="shared" si="4"/>
        <v>3299676</v>
      </c>
      <c r="R23" s="28">
        <f t="shared" si="5"/>
        <v>-100</v>
      </c>
      <c r="S23" s="29">
        <f t="shared" si="6"/>
        <v>-23.881029338340511</v>
      </c>
      <c r="T23" s="28">
        <f t="shared" si="7"/>
        <v>48.15</v>
      </c>
      <c r="U23" s="30">
        <f t="shared" si="8"/>
        <v>82.491900000000001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2595000</v>
      </c>
      <c r="H24" s="45">
        <f t="shared" si="9"/>
        <v>969000</v>
      </c>
      <c r="I24" s="46">
        <f t="shared" si="9"/>
        <v>960241</v>
      </c>
      <c r="J24" s="45">
        <f t="shared" si="9"/>
        <v>321000</v>
      </c>
      <c r="K24" s="46">
        <f t="shared" si="9"/>
        <v>321618</v>
      </c>
      <c r="L24" s="45">
        <f t="shared" si="9"/>
        <v>0</v>
      </c>
      <c r="M24" s="46">
        <f t="shared" si="9"/>
        <v>737600</v>
      </c>
      <c r="N24" s="45">
        <f t="shared" si="9"/>
        <v>0</v>
      </c>
      <c r="O24" s="46">
        <f t="shared" si="9"/>
        <v>0</v>
      </c>
      <c r="P24" s="45">
        <f t="shared" si="9"/>
        <v>1290000</v>
      </c>
      <c r="Q24" s="46">
        <f t="shared" si="9"/>
        <v>2019459</v>
      </c>
      <c r="R24" s="24">
        <f t="shared" si="5"/>
        <v>-100</v>
      </c>
      <c r="S24" s="25">
        <f t="shared" si="6"/>
        <v>129.34039761456137</v>
      </c>
      <c r="T24" s="24">
        <f t="shared" si="7"/>
        <v>38.565022421524667</v>
      </c>
      <c r="U24" s="26">
        <f t="shared" si="8"/>
        <v>60.37246636771301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945000</v>
      </c>
      <c r="I27" s="49">
        <v>944764</v>
      </c>
      <c r="J27" s="48">
        <v>150000</v>
      </c>
      <c r="K27" s="49">
        <v>150191</v>
      </c>
      <c r="L27" s="48"/>
      <c r="M27" s="49">
        <v>420538</v>
      </c>
      <c r="N27" s="48"/>
      <c r="O27" s="49"/>
      <c r="P27" s="48">
        <f t="shared" si="3"/>
        <v>1095000</v>
      </c>
      <c r="Q27" s="49">
        <f t="shared" si="4"/>
        <v>1515493</v>
      </c>
      <c r="R27" s="28">
        <f t="shared" si="5"/>
        <v>-100</v>
      </c>
      <c r="S27" s="29">
        <f t="shared" si="6"/>
        <v>180.00213062034342</v>
      </c>
      <c r="T27" s="28">
        <f t="shared" si="7"/>
        <v>46.695095948827294</v>
      </c>
      <c r="U27" s="30">
        <f t="shared" si="8"/>
        <v>64.626567164179107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24000</v>
      </c>
      <c r="I29" s="49">
        <v>15477</v>
      </c>
      <c r="J29" s="48">
        <v>171000</v>
      </c>
      <c r="K29" s="49">
        <v>171427</v>
      </c>
      <c r="L29" s="48"/>
      <c r="M29" s="49">
        <v>317062</v>
      </c>
      <c r="N29" s="48"/>
      <c r="O29" s="49"/>
      <c r="P29" s="48">
        <f t="shared" si="3"/>
        <v>195000</v>
      </c>
      <c r="Q29" s="49">
        <f t="shared" si="4"/>
        <v>503966</v>
      </c>
      <c r="R29" s="28">
        <f t="shared" si="5"/>
        <v>-100</v>
      </c>
      <c r="S29" s="29">
        <f t="shared" si="6"/>
        <v>84.954528749846872</v>
      </c>
      <c r="T29" s="28">
        <f t="shared" si="7"/>
        <v>19.5</v>
      </c>
      <c r="U29" s="30">
        <f t="shared" si="8"/>
        <v>50.396599999999999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787000</v>
      </c>
      <c r="C39" s="53">
        <f t="shared" si="10"/>
        <v>0</v>
      </c>
      <c r="D39" s="53">
        <f t="shared" si="10"/>
        <v>0</v>
      </c>
      <c r="E39" s="53">
        <f t="shared" si="10"/>
        <v>787000</v>
      </c>
      <c r="F39" s="54">
        <f t="shared" si="10"/>
        <v>787000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787000</v>
      </c>
      <c r="C50" s="44">
        <f t="shared" si="19"/>
        <v>0</v>
      </c>
      <c r="D50" s="44">
        <f t="shared" si="19"/>
        <v>0</v>
      </c>
      <c r="E50" s="44">
        <f t="shared" si="19"/>
        <v>787000</v>
      </c>
      <c r="F50" s="45">
        <f t="shared" si="19"/>
        <v>787000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787000</v>
      </c>
      <c r="C53" s="47"/>
      <c r="D53" s="47"/>
      <c r="E53" s="47">
        <f t="shared" si="12"/>
        <v>787000</v>
      </c>
      <c r="F53" s="48">
        <v>787000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16231000</v>
      </c>
      <c r="C55" s="44">
        <f t="shared" si="20"/>
        <v>0</v>
      </c>
      <c r="D55" s="44">
        <f t="shared" si="20"/>
        <v>0</v>
      </c>
      <c r="E55" s="44">
        <f t="shared" si="20"/>
        <v>16231000</v>
      </c>
      <c r="F55" s="45">
        <f t="shared" si="20"/>
        <v>16231000</v>
      </c>
      <c r="G55" s="46">
        <f t="shared" si="20"/>
        <v>12694000</v>
      </c>
      <c r="H55" s="45">
        <f t="shared" si="20"/>
        <v>2945000</v>
      </c>
      <c r="I55" s="46">
        <f t="shared" si="20"/>
        <v>3411799</v>
      </c>
      <c r="J55" s="45">
        <f t="shared" si="20"/>
        <v>10807000</v>
      </c>
      <c r="K55" s="46">
        <f t="shared" si="20"/>
        <v>8637281</v>
      </c>
      <c r="L55" s="45">
        <f t="shared" si="20"/>
        <v>0</v>
      </c>
      <c r="M55" s="46">
        <f t="shared" si="20"/>
        <v>2466758</v>
      </c>
      <c r="N55" s="45">
        <f t="shared" si="20"/>
        <v>0</v>
      </c>
      <c r="O55" s="46">
        <f t="shared" si="20"/>
        <v>0</v>
      </c>
      <c r="P55" s="45">
        <f t="shared" si="20"/>
        <v>13752000</v>
      </c>
      <c r="Q55" s="46">
        <f t="shared" si="20"/>
        <v>14515838</v>
      </c>
      <c r="R55" s="24">
        <f t="shared" si="15"/>
        <v>-100</v>
      </c>
      <c r="S55" s="25">
        <f t="shared" si="16"/>
        <v>-71.440572559813674</v>
      </c>
      <c r="T55" s="24">
        <f t="shared" si="17"/>
        <v>84.726757439467676</v>
      </c>
      <c r="U55" s="26">
        <f t="shared" si="18"/>
        <v>89.432801429363565</v>
      </c>
      <c r="V55" s="45">
        <f>+V8+V39</f>
        <v>5215000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16231000</v>
      </c>
      <c r="C59" s="56">
        <f t="shared" si="22"/>
        <v>0</v>
      </c>
      <c r="D59" s="56">
        <f t="shared" si="22"/>
        <v>0</v>
      </c>
      <c r="E59" s="56">
        <f t="shared" si="22"/>
        <v>16231000</v>
      </c>
      <c r="F59" s="57">
        <f t="shared" si="22"/>
        <v>16231000</v>
      </c>
      <c r="G59" s="58">
        <f t="shared" si="22"/>
        <v>12694000</v>
      </c>
      <c r="H59" s="57">
        <f t="shared" si="22"/>
        <v>2945000</v>
      </c>
      <c r="I59" s="58">
        <f t="shared" si="22"/>
        <v>3411799</v>
      </c>
      <c r="J59" s="57">
        <f t="shared" si="22"/>
        <v>10807000</v>
      </c>
      <c r="K59" s="58">
        <f t="shared" si="22"/>
        <v>8637281</v>
      </c>
      <c r="L59" s="57">
        <f t="shared" si="22"/>
        <v>0</v>
      </c>
      <c r="M59" s="59">
        <f t="shared" si="22"/>
        <v>2466758</v>
      </c>
      <c r="N59" s="57">
        <f t="shared" si="22"/>
        <v>0</v>
      </c>
      <c r="O59" s="58">
        <f t="shared" si="22"/>
        <v>0</v>
      </c>
      <c r="P59" s="57">
        <f t="shared" si="22"/>
        <v>13752000</v>
      </c>
      <c r="Q59" s="58">
        <f t="shared" si="22"/>
        <v>14515838</v>
      </c>
      <c r="R59" s="2"/>
      <c r="S59" s="3"/>
      <c r="T59" s="2"/>
      <c r="U59" s="3"/>
      <c r="V59" s="57">
        <f>+V55+V56</f>
        <v>5215000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64239000</v>
      </c>
      <c r="C8" s="41">
        <f t="shared" si="0"/>
        <v>0</v>
      </c>
      <c r="D8" s="41">
        <f t="shared" si="0"/>
        <v>0</v>
      </c>
      <c r="E8" s="41">
        <f t="shared" si="0"/>
        <v>64239000</v>
      </c>
      <c r="F8" s="42">
        <f t="shared" si="0"/>
        <v>64239000</v>
      </c>
      <c r="G8" s="43">
        <f t="shared" si="0"/>
        <v>21957000</v>
      </c>
      <c r="H8" s="42">
        <f t="shared" si="0"/>
        <v>2083100</v>
      </c>
      <c r="I8" s="43">
        <f t="shared" si="0"/>
        <v>2162296</v>
      </c>
      <c r="J8" s="42">
        <f t="shared" si="0"/>
        <v>2599000</v>
      </c>
      <c r="K8" s="43">
        <f t="shared" si="0"/>
        <v>2508601</v>
      </c>
      <c r="L8" s="42">
        <f t="shared" si="0"/>
        <v>0</v>
      </c>
      <c r="M8" s="43">
        <f t="shared" si="0"/>
        <v>6602285</v>
      </c>
      <c r="N8" s="42">
        <f t="shared" si="0"/>
        <v>0</v>
      </c>
      <c r="O8" s="43">
        <f t="shared" si="0"/>
        <v>0</v>
      </c>
      <c r="P8" s="42">
        <f t="shared" si="0"/>
        <v>4682100</v>
      </c>
      <c r="Q8" s="43">
        <f t="shared" si="0"/>
        <v>11273182</v>
      </c>
      <c r="R8" s="20">
        <f>IF($J8    =0,0,(($L8    -$J8    )/$J8    )*100)</f>
        <v>-100</v>
      </c>
      <c r="S8" s="21">
        <f>IF($K8    =0,0,(($M8    -$K8    )/$K8    )*100)</f>
        <v>163.18593510885151</v>
      </c>
      <c r="T8" s="20">
        <f>IF($E8    =0,0,($P8    /$E8    )*100)</f>
        <v>7.2885630224629887</v>
      </c>
      <c r="U8" s="22">
        <f>IF($E8    =0,0,($Q8    /$E8    )*100)</f>
        <v>17.548813026354708</v>
      </c>
      <c r="V8" s="42">
        <f>+V9+V24</f>
        <v>12220000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49468000</v>
      </c>
      <c r="C9" s="44">
        <f t="shared" si="1"/>
        <v>0</v>
      </c>
      <c r="D9" s="44">
        <f t="shared" si="1"/>
        <v>0</v>
      </c>
      <c r="E9" s="44">
        <f t="shared" si="1"/>
        <v>49468000</v>
      </c>
      <c r="F9" s="45">
        <f t="shared" si="1"/>
        <v>49468000</v>
      </c>
      <c r="G9" s="46">
        <f t="shared" si="1"/>
        <v>14077000</v>
      </c>
      <c r="H9" s="45">
        <f t="shared" si="1"/>
        <v>1497100</v>
      </c>
      <c r="I9" s="46">
        <f t="shared" si="1"/>
        <v>1496665</v>
      </c>
      <c r="J9" s="45">
        <f t="shared" si="1"/>
        <v>1470000</v>
      </c>
      <c r="K9" s="46">
        <f t="shared" si="1"/>
        <v>1329834</v>
      </c>
      <c r="L9" s="45">
        <f t="shared" si="1"/>
        <v>0</v>
      </c>
      <c r="M9" s="46">
        <f t="shared" si="1"/>
        <v>4184432</v>
      </c>
      <c r="N9" s="45">
        <f t="shared" si="1"/>
        <v>0</v>
      </c>
      <c r="O9" s="46">
        <f t="shared" si="1"/>
        <v>0</v>
      </c>
      <c r="P9" s="45">
        <f t="shared" si="1"/>
        <v>2967100</v>
      </c>
      <c r="Q9" s="46">
        <f t="shared" si="1"/>
        <v>7010931</v>
      </c>
      <c r="R9" s="24">
        <f>IF($J9    =0,0,(($L9    -$J9    )/$J9    )*100)</f>
        <v>-100</v>
      </c>
      <c r="S9" s="25">
        <f>IF($K9    =0,0,(($M9    -$K9    )/$K9    )*100)</f>
        <v>214.65822049970146</v>
      </c>
      <c r="T9" s="24">
        <f>IF($E9    =0,0,($P9    /$E9    )*100)</f>
        <v>5.9980189213228758</v>
      </c>
      <c r="U9" s="26">
        <f>IF($E9    =0,0,($Q9    /$E9    )*100)</f>
        <v>14.172659092746825</v>
      </c>
      <c r="V9" s="45">
        <f>SUM(V10:V23)</f>
        <v>117000</v>
      </c>
      <c r="W9" s="46">
        <f>SUM(W10:W23)</f>
        <v>0</v>
      </c>
    </row>
    <row r="10" spans="1:23" x14ac:dyDescent="0.2">
      <c r="A10" s="27" t="s">
        <v>34</v>
      </c>
      <c r="B10" s="47">
        <v>25468000</v>
      </c>
      <c r="C10" s="47"/>
      <c r="D10" s="47"/>
      <c r="E10" s="47">
        <f t="shared" ref="E10:E41" si="2">$B10   +$C10   +$D10</f>
        <v>25468000</v>
      </c>
      <c r="F10" s="48">
        <v>25468000</v>
      </c>
      <c r="G10" s="49">
        <v>5577000</v>
      </c>
      <c r="H10" s="48">
        <v>1497100</v>
      </c>
      <c r="I10" s="49">
        <v>1496665</v>
      </c>
      <c r="J10" s="48">
        <v>1313000</v>
      </c>
      <c r="K10" s="49">
        <v>1173075</v>
      </c>
      <c r="L10" s="48"/>
      <c r="M10" s="49">
        <v>3504410</v>
      </c>
      <c r="N10" s="48"/>
      <c r="O10" s="49"/>
      <c r="P10" s="48">
        <f t="shared" ref="P10:P41" si="3">$H10   +$J10   +$L10   +$N10</f>
        <v>2810100</v>
      </c>
      <c r="Q10" s="49">
        <f t="shared" ref="Q10:Q41" si="4">$I10   +$K10   +$M10   +$O10</f>
        <v>6174150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198.73707989685229</v>
      </c>
      <c r="T10" s="28">
        <f t="shared" ref="T10:T41" si="7">IF($E10   =0,0,($P10   /$E10   )*100)</f>
        <v>11.033846395476676</v>
      </c>
      <c r="U10" s="30">
        <f t="shared" ref="U10:U41" si="8">IF($E10   =0,0,($Q10   /$E10   )*100)</f>
        <v>24.242775247369249</v>
      </c>
      <c r="V10" s="48">
        <v>117000</v>
      </c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17000000</v>
      </c>
      <c r="C13" s="47"/>
      <c r="D13" s="47"/>
      <c r="E13" s="47">
        <f t="shared" si="2"/>
        <v>17000000</v>
      </c>
      <c r="F13" s="48">
        <v>17000000</v>
      </c>
      <c r="G13" s="49">
        <v>5000000</v>
      </c>
      <c r="H13" s="48"/>
      <c r="I13" s="49"/>
      <c r="J13" s="48"/>
      <c r="K13" s="49"/>
      <c r="L13" s="48"/>
      <c r="M13" s="49">
        <v>227715</v>
      </c>
      <c r="N13" s="48"/>
      <c r="O13" s="49"/>
      <c r="P13" s="48">
        <f t="shared" si="3"/>
        <v>0</v>
      </c>
      <c r="Q13" s="49">
        <f t="shared" si="4"/>
        <v>227715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1.3395000000000001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7000000</v>
      </c>
      <c r="C23" s="47"/>
      <c r="D23" s="47"/>
      <c r="E23" s="47">
        <f t="shared" si="2"/>
        <v>7000000</v>
      </c>
      <c r="F23" s="48">
        <v>7000000</v>
      </c>
      <c r="G23" s="49">
        <v>3500000</v>
      </c>
      <c r="H23" s="48"/>
      <c r="I23" s="49"/>
      <c r="J23" s="48">
        <v>157000</v>
      </c>
      <c r="K23" s="49">
        <v>156759</v>
      </c>
      <c r="L23" s="48"/>
      <c r="M23" s="49">
        <v>452307</v>
      </c>
      <c r="N23" s="48"/>
      <c r="O23" s="49"/>
      <c r="P23" s="48">
        <f t="shared" si="3"/>
        <v>157000</v>
      </c>
      <c r="Q23" s="49">
        <f t="shared" si="4"/>
        <v>609066</v>
      </c>
      <c r="R23" s="28">
        <f t="shared" si="5"/>
        <v>-100</v>
      </c>
      <c r="S23" s="29">
        <f t="shared" si="6"/>
        <v>188.53654335636233</v>
      </c>
      <c r="T23" s="28">
        <f t="shared" si="7"/>
        <v>2.2428571428571429</v>
      </c>
      <c r="U23" s="30">
        <f t="shared" si="8"/>
        <v>8.7009428571428575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14771000</v>
      </c>
      <c r="C24" s="44">
        <f t="shared" si="9"/>
        <v>0</v>
      </c>
      <c r="D24" s="44">
        <f t="shared" si="9"/>
        <v>0</v>
      </c>
      <c r="E24" s="44">
        <f t="shared" si="9"/>
        <v>14771000</v>
      </c>
      <c r="F24" s="45">
        <f t="shared" si="9"/>
        <v>14771000</v>
      </c>
      <c r="G24" s="46">
        <f t="shared" si="9"/>
        <v>7880000</v>
      </c>
      <c r="H24" s="45">
        <f t="shared" si="9"/>
        <v>586000</v>
      </c>
      <c r="I24" s="46">
        <f t="shared" si="9"/>
        <v>665631</v>
      </c>
      <c r="J24" s="45">
        <f t="shared" si="9"/>
        <v>1129000</v>
      </c>
      <c r="K24" s="46">
        <f t="shared" si="9"/>
        <v>1178767</v>
      </c>
      <c r="L24" s="45">
        <f t="shared" si="9"/>
        <v>0</v>
      </c>
      <c r="M24" s="46">
        <f t="shared" si="9"/>
        <v>2417853</v>
      </c>
      <c r="N24" s="45">
        <f t="shared" si="9"/>
        <v>0</v>
      </c>
      <c r="O24" s="46">
        <f t="shared" si="9"/>
        <v>0</v>
      </c>
      <c r="P24" s="45">
        <f t="shared" si="9"/>
        <v>1715000</v>
      </c>
      <c r="Q24" s="46">
        <f t="shared" si="9"/>
        <v>4262251</v>
      </c>
      <c r="R24" s="24">
        <f t="shared" si="5"/>
        <v>-100</v>
      </c>
      <c r="S24" s="25">
        <f t="shared" si="6"/>
        <v>105.11712662468496</v>
      </c>
      <c r="T24" s="24">
        <f t="shared" si="7"/>
        <v>11.610588314941438</v>
      </c>
      <c r="U24" s="26">
        <f t="shared" si="8"/>
        <v>28.855534493263828</v>
      </c>
      <c r="V24" s="45">
        <f>SUM(V25:V38)</f>
        <v>12103000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4045000</v>
      </c>
      <c r="C27" s="47"/>
      <c r="D27" s="47"/>
      <c r="E27" s="47">
        <f t="shared" si="2"/>
        <v>4045000</v>
      </c>
      <c r="F27" s="48">
        <v>4045000</v>
      </c>
      <c r="G27" s="49">
        <v>4045000</v>
      </c>
      <c r="H27" s="48">
        <v>544000</v>
      </c>
      <c r="I27" s="49">
        <v>543190</v>
      </c>
      <c r="J27" s="48">
        <v>997000</v>
      </c>
      <c r="K27" s="49">
        <v>1021998</v>
      </c>
      <c r="L27" s="48"/>
      <c r="M27" s="49">
        <v>2062925</v>
      </c>
      <c r="N27" s="48"/>
      <c r="O27" s="49"/>
      <c r="P27" s="48">
        <f t="shared" si="3"/>
        <v>1541000</v>
      </c>
      <c r="Q27" s="49">
        <f t="shared" si="4"/>
        <v>3628113</v>
      </c>
      <c r="R27" s="28">
        <f t="shared" si="5"/>
        <v>-100</v>
      </c>
      <c r="S27" s="29">
        <f t="shared" si="6"/>
        <v>101.85215626645061</v>
      </c>
      <c r="T27" s="28">
        <f t="shared" si="7"/>
        <v>38.096415327564898</v>
      </c>
      <c r="U27" s="30">
        <f t="shared" si="8"/>
        <v>89.693770086526584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1161000</v>
      </c>
      <c r="C29" s="47"/>
      <c r="D29" s="47"/>
      <c r="E29" s="47">
        <f t="shared" si="2"/>
        <v>1161000</v>
      </c>
      <c r="F29" s="48">
        <v>1161000</v>
      </c>
      <c r="G29" s="49">
        <v>291000</v>
      </c>
      <c r="H29" s="48"/>
      <c r="I29" s="49"/>
      <c r="J29" s="48">
        <v>51000</v>
      </c>
      <c r="K29" s="49">
        <v>75444</v>
      </c>
      <c r="L29" s="48"/>
      <c r="M29" s="49">
        <v>137135</v>
      </c>
      <c r="N29" s="48"/>
      <c r="O29" s="49"/>
      <c r="P29" s="48">
        <f t="shared" si="3"/>
        <v>51000</v>
      </c>
      <c r="Q29" s="49">
        <f t="shared" si="4"/>
        <v>212579</v>
      </c>
      <c r="R29" s="28">
        <f t="shared" si="5"/>
        <v>-100</v>
      </c>
      <c r="S29" s="29">
        <f t="shared" si="6"/>
        <v>81.770584804623297</v>
      </c>
      <c r="T29" s="28">
        <f t="shared" si="7"/>
        <v>4.3927648578811365</v>
      </c>
      <c r="U29" s="30">
        <f t="shared" si="8"/>
        <v>18.309991386735572</v>
      </c>
      <c r="V29" s="48">
        <v>88000</v>
      </c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>
        <v>5000000</v>
      </c>
      <c r="C32" s="47"/>
      <c r="D32" s="47"/>
      <c r="E32" s="47">
        <f t="shared" si="2"/>
        <v>5000000</v>
      </c>
      <c r="F32" s="48">
        <v>5000000</v>
      </c>
      <c r="G32" s="49">
        <v>500000</v>
      </c>
      <c r="H32" s="48"/>
      <c r="I32" s="49"/>
      <c r="J32" s="48"/>
      <c r="K32" s="49"/>
      <c r="L32" s="48"/>
      <c r="M32" s="49">
        <v>107184</v>
      </c>
      <c r="N32" s="48"/>
      <c r="O32" s="49"/>
      <c r="P32" s="48">
        <f t="shared" si="3"/>
        <v>0</v>
      </c>
      <c r="Q32" s="49">
        <f t="shared" si="4"/>
        <v>107184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2.1436799999999998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>
        <v>4565000</v>
      </c>
      <c r="C38" s="47"/>
      <c r="D38" s="47"/>
      <c r="E38" s="47">
        <f t="shared" si="2"/>
        <v>4565000</v>
      </c>
      <c r="F38" s="48">
        <v>4565000</v>
      </c>
      <c r="G38" s="49">
        <v>3044000</v>
      </c>
      <c r="H38" s="48">
        <v>42000</v>
      </c>
      <c r="I38" s="49">
        <v>122441</v>
      </c>
      <c r="J38" s="48">
        <v>81000</v>
      </c>
      <c r="K38" s="49">
        <v>81325</v>
      </c>
      <c r="L38" s="48"/>
      <c r="M38" s="49">
        <v>110609</v>
      </c>
      <c r="N38" s="48"/>
      <c r="O38" s="49"/>
      <c r="P38" s="48">
        <f t="shared" si="3"/>
        <v>123000</v>
      </c>
      <c r="Q38" s="49">
        <f t="shared" si="4"/>
        <v>314375</v>
      </c>
      <c r="R38" s="28">
        <f t="shared" si="5"/>
        <v>-100</v>
      </c>
      <c r="S38" s="29">
        <f t="shared" si="6"/>
        <v>36.008607439286813</v>
      </c>
      <c r="T38" s="28">
        <f t="shared" si="7"/>
        <v>2.6944140197152242</v>
      </c>
      <c r="U38" s="30">
        <f t="shared" si="8"/>
        <v>6.8866374589266162</v>
      </c>
      <c r="V38" s="48">
        <v>12015000</v>
      </c>
      <c r="W38" s="49"/>
    </row>
    <row r="39" spans="1:23" s="40" customFormat="1" x14ac:dyDescent="0.2">
      <c r="A39" s="36" t="s">
        <v>63</v>
      </c>
      <c r="B39" s="53">
        <f t="shared" ref="B39:Q39" si="10">+B40+B50</f>
        <v>60263000</v>
      </c>
      <c r="C39" s="53">
        <f t="shared" si="10"/>
        <v>0</v>
      </c>
      <c r="D39" s="53">
        <f t="shared" si="10"/>
        <v>0</v>
      </c>
      <c r="E39" s="53">
        <f t="shared" si="10"/>
        <v>60263000</v>
      </c>
      <c r="F39" s="54">
        <f t="shared" si="10"/>
        <v>60263000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60263000</v>
      </c>
      <c r="C40" s="44">
        <f t="shared" si="11"/>
        <v>0</v>
      </c>
      <c r="D40" s="44">
        <f t="shared" si="11"/>
        <v>0</v>
      </c>
      <c r="E40" s="44">
        <f t="shared" si="11"/>
        <v>60263000</v>
      </c>
      <c r="F40" s="45">
        <f t="shared" si="11"/>
        <v>60263000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>
        <v>34100000</v>
      </c>
      <c r="C41" s="50"/>
      <c r="D41" s="50"/>
      <c r="E41" s="50">
        <f t="shared" si="2"/>
        <v>34100000</v>
      </c>
      <c r="F41" s="51">
        <v>34100000</v>
      </c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1163000</v>
      </c>
      <c r="C42" s="47"/>
      <c r="D42" s="47"/>
      <c r="E42" s="47">
        <f t="shared" ref="E42:E58" si="12">$B42   +$C42   +$D42</f>
        <v>1163000</v>
      </c>
      <c r="F42" s="48">
        <v>1163000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25000000</v>
      </c>
      <c r="C49" s="47"/>
      <c r="D49" s="47"/>
      <c r="E49" s="47">
        <f t="shared" si="12"/>
        <v>25000000</v>
      </c>
      <c r="F49" s="48">
        <v>25000000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124502000</v>
      </c>
      <c r="C55" s="44">
        <f t="shared" si="20"/>
        <v>0</v>
      </c>
      <c r="D55" s="44">
        <f t="shared" si="20"/>
        <v>0</v>
      </c>
      <c r="E55" s="44">
        <f t="shared" si="20"/>
        <v>124502000</v>
      </c>
      <c r="F55" s="45">
        <f t="shared" si="20"/>
        <v>124502000</v>
      </c>
      <c r="G55" s="46">
        <f t="shared" si="20"/>
        <v>21957000</v>
      </c>
      <c r="H55" s="45">
        <f t="shared" si="20"/>
        <v>2083100</v>
      </c>
      <c r="I55" s="46">
        <f t="shared" si="20"/>
        <v>2162296</v>
      </c>
      <c r="J55" s="45">
        <f t="shared" si="20"/>
        <v>2599000</v>
      </c>
      <c r="K55" s="46">
        <f t="shared" si="20"/>
        <v>2508601</v>
      </c>
      <c r="L55" s="45">
        <f t="shared" si="20"/>
        <v>0</v>
      </c>
      <c r="M55" s="46">
        <f t="shared" si="20"/>
        <v>6602285</v>
      </c>
      <c r="N55" s="45">
        <f t="shared" si="20"/>
        <v>0</v>
      </c>
      <c r="O55" s="46">
        <f t="shared" si="20"/>
        <v>0</v>
      </c>
      <c r="P55" s="45">
        <f t="shared" si="20"/>
        <v>4682100</v>
      </c>
      <c r="Q55" s="46">
        <f t="shared" si="20"/>
        <v>11273182</v>
      </c>
      <c r="R55" s="24">
        <f t="shared" si="15"/>
        <v>-100</v>
      </c>
      <c r="S55" s="25">
        <f t="shared" si="16"/>
        <v>163.18593510885151</v>
      </c>
      <c r="T55" s="24">
        <f t="shared" si="17"/>
        <v>3.7606624793176016</v>
      </c>
      <c r="U55" s="26">
        <f t="shared" si="18"/>
        <v>9.0546192029043713</v>
      </c>
      <c r="V55" s="45">
        <f>+V8+V39</f>
        <v>12220000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124502000</v>
      </c>
      <c r="C59" s="56">
        <f t="shared" si="22"/>
        <v>0</v>
      </c>
      <c r="D59" s="56">
        <f t="shared" si="22"/>
        <v>0</v>
      </c>
      <c r="E59" s="56">
        <f t="shared" si="22"/>
        <v>124502000</v>
      </c>
      <c r="F59" s="57">
        <f t="shared" si="22"/>
        <v>124502000</v>
      </c>
      <c r="G59" s="58">
        <f t="shared" si="22"/>
        <v>21957000</v>
      </c>
      <c r="H59" s="57">
        <f t="shared" si="22"/>
        <v>2083100</v>
      </c>
      <c r="I59" s="58">
        <f t="shared" si="22"/>
        <v>2162296</v>
      </c>
      <c r="J59" s="57">
        <f t="shared" si="22"/>
        <v>2599000</v>
      </c>
      <c r="K59" s="58">
        <f t="shared" si="22"/>
        <v>2508601</v>
      </c>
      <c r="L59" s="57">
        <f t="shared" si="22"/>
        <v>0</v>
      </c>
      <c r="M59" s="59">
        <f t="shared" si="22"/>
        <v>6602285</v>
      </c>
      <c r="N59" s="57">
        <f t="shared" si="22"/>
        <v>0</v>
      </c>
      <c r="O59" s="58">
        <f t="shared" si="22"/>
        <v>0</v>
      </c>
      <c r="P59" s="57">
        <f t="shared" si="22"/>
        <v>4682100</v>
      </c>
      <c r="Q59" s="58">
        <f t="shared" si="22"/>
        <v>11273182</v>
      </c>
      <c r="R59" s="2"/>
      <c r="S59" s="3"/>
      <c r="T59" s="2"/>
      <c r="U59" s="3"/>
      <c r="V59" s="57">
        <f>+V55+V56</f>
        <v>12220000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5110000</v>
      </c>
      <c r="C8" s="41">
        <f t="shared" si="0"/>
        <v>0</v>
      </c>
      <c r="D8" s="41">
        <f t="shared" si="0"/>
        <v>0</v>
      </c>
      <c r="E8" s="41">
        <f t="shared" si="0"/>
        <v>5110000</v>
      </c>
      <c r="F8" s="42">
        <f t="shared" si="0"/>
        <v>5110000</v>
      </c>
      <c r="G8" s="43">
        <f t="shared" si="0"/>
        <v>3952000</v>
      </c>
      <c r="H8" s="42">
        <f t="shared" si="0"/>
        <v>705000</v>
      </c>
      <c r="I8" s="43">
        <f t="shared" si="0"/>
        <v>684681</v>
      </c>
      <c r="J8" s="42">
        <f t="shared" si="0"/>
        <v>627000</v>
      </c>
      <c r="K8" s="43">
        <f t="shared" si="0"/>
        <v>508857</v>
      </c>
      <c r="L8" s="42">
        <f t="shared" si="0"/>
        <v>0</v>
      </c>
      <c r="M8" s="43">
        <f t="shared" si="0"/>
        <v>525596</v>
      </c>
      <c r="N8" s="42">
        <f t="shared" si="0"/>
        <v>0</v>
      </c>
      <c r="O8" s="43">
        <f t="shared" si="0"/>
        <v>0</v>
      </c>
      <c r="P8" s="42">
        <f t="shared" si="0"/>
        <v>1332000</v>
      </c>
      <c r="Q8" s="43">
        <f t="shared" si="0"/>
        <v>1719134</v>
      </c>
      <c r="R8" s="20">
        <f>IF($J8    =0,0,(($L8    -$J8    )/$J8    )*100)</f>
        <v>-100</v>
      </c>
      <c r="S8" s="21">
        <f>IF($K8    =0,0,(($M8    -$K8    )/$K8    )*100)</f>
        <v>3.2895292783630765</v>
      </c>
      <c r="T8" s="20">
        <f>IF($E8    =0,0,($P8    /$E8    )*100)</f>
        <v>26.066536203522507</v>
      </c>
      <c r="U8" s="22">
        <f>IF($E8    =0,0,($Q8    /$E8    )*100)</f>
        <v>33.642544031311154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2860000</v>
      </c>
      <c r="C9" s="44">
        <f t="shared" si="1"/>
        <v>0</v>
      </c>
      <c r="D9" s="44">
        <f t="shared" si="1"/>
        <v>0</v>
      </c>
      <c r="E9" s="44">
        <f t="shared" si="1"/>
        <v>2860000</v>
      </c>
      <c r="F9" s="45">
        <f t="shared" si="1"/>
        <v>2860000</v>
      </c>
      <c r="G9" s="46">
        <f t="shared" si="1"/>
        <v>2002000</v>
      </c>
      <c r="H9" s="45">
        <f t="shared" si="1"/>
        <v>374000</v>
      </c>
      <c r="I9" s="46">
        <f t="shared" si="1"/>
        <v>0</v>
      </c>
      <c r="J9" s="45">
        <f t="shared" si="1"/>
        <v>331000</v>
      </c>
      <c r="K9" s="46">
        <f t="shared" si="1"/>
        <v>290300</v>
      </c>
      <c r="L9" s="45">
        <f t="shared" si="1"/>
        <v>0</v>
      </c>
      <c r="M9" s="46">
        <f t="shared" si="1"/>
        <v>105893</v>
      </c>
      <c r="N9" s="45">
        <f t="shared" si="1"/>
        <v>0</v>
      </c>
      <c r="O9" s="46">
        <f t="shared" si="1"/>
        <v>0</v>
      </c>
      <c r="P9" s="45">
        <f t="shared" si="1"/>
        <v>705000</v>
      </c>
      <c r="Q9" s="46">
        <f t="shared" si="1"/>
        <v>396193</v>
      </c>
      <c r="R9" s="24">
        <f>IF($J9    =0,0,(($L9    -$J9    )/$J9    )*100)</f>
        <v>-100</v>
      </c>
      <c r="S9" s="25">
        <f>IF($K9    =0,0,(($M9    -$K9    )/$K9    )*100)</f>
        <v>-63.522907337237342</v>
      </c>
      <c r="T9" s="24">
        <f>IF($E9    =0,0,($P9    /$E9    )*100)</f>
        <v>24.65034965034965</v>
      </c>
      <c r="U9" s="26">
        <f>IF($E9    =0,0,($Q9    /$E9    )*100)</f>
        <v>13.852902097902097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/>
      <c r="C10" s="47"/>
      <c r="D10" s="47"/>
      <c r="E10" s="47">
        <f t="shared" ref="E10:E41" si="2">$B10   +$C10   +$D10</f>
        <v>0</v>
      </c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48">
        <f t="shared" ref="P10:P41" si="3">$H10   +$J10   +$L10   +$N10</f>
        <v>0</v>
      </c>
      <c r="Q10" s="49">
        <f t="shared" ref="Q10:Q41" si="4">$I10   +$K10   +$M10   +$O10</f>
        <v>0</v>
      </c>
      <c r="R10" s="28">
        <f t="shared" ref="R10:R41" si="5">IF($J10   =0,0,(($L10   -$J10   )/$J10   )*100)</f>
        <v>0</v>
      </c>
      <c r="S10" s="29">
        <f t="shared" ref="S10:S41" si="6">IF($K10   =0,0,(($M10   -$K10   )/$K10   )*100)</f>
        <v>0</v>
      </c>
      <c r="T10" s="28">
        <f t="shared" ref="T10:T41" si="7">IF($E10   =0,0,($P10   /$E10   )*100)</f>
        <v>0</v>
      </c>
      <c r="U10" s="30">
        <f t="shared" ref="U10:U41" si="8">IF($E10   =0,0,($Q10   /$E10   )*100)</f>
        <v>0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>
        <v>2860000</v>
      </c>
      <c r="C16" s="47"/>
      <c r="D16" s="47"/>
      <c r="E16" s="47">
        <f t="shared" si="2"/>
        <v>2860000</v>
      </c>
      <c r="F16" s="48">
        <v>2860000</v>
      </c>
      <c r="G16" s="49">
        <v>2002000</v>
      </c>
      <c r="H16" s="48">
        <v>374000</v>
      </c>
      <c r="I16" s="49"/>
      <c r="J16" s="48">
        <v>331000</v>
      </c>
      <c r="K16" s="49">
        <v>290300</v>
      </c>
      <c r="L16" s="48"/>
      <c r="M16" s="49">
        <v>105893</v>
      </c>
      <c r="N16" s="48"/>
      <c r="O16" s="49"/>
      <c r="P16" s="48">
        <f t="shared" si="3"/>
        <v>705000</v>
      </c>
      <c r="Q16" s="49">
        <f t="shared" si="4"/>
        <v>396193</v>
      </c>
      <c r="R16" s="28">
        <f t="shared" si="5"/>
        <v>-100</v>
      </c>
      <c r="S16" s="29">
        <f t="shared" si="6"/>
        <v>-63.522907337237342</v>
      </c>
      <c r="T16" s="28">
        <f t="shared" si="7"/>
        <v>24.65034965034965</v>
      </c>
      <c r="U16" s="30">
        <f t="shared" si="8"/>
        <v>13.852902097902097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2250000</v>
      </c>
      <c r="C24" s="44">
        <f t="shared" si="9"/>
        <v>0</v>
      </c>
      <c r="D24" s="44">
        <f t="shared" si="9"/>
        <v>0</v>
      </c>
      <c r="E24" s="44">
        <f t="shared" si="9"/>
        <v>2250000</v>
      </c>
      <c r="F24" s="45">
        <f t="shared" si="9"/>
        <v>2250000</v>
      </c>
      <c r="G24" s="46">
        <f t="shared" si="9"/>
        <v>1950000</v>
      </c>
      <c r="H24" s="45">
        <f t="shared" si="9"/>
        <v>331000</v>
      </c>
      <c r="I24" s="46">
        <f t="shared" si="9"/>
        <v>684681</v>
      </c>
      <c r="J24" s="45">
        <f t="shared" si="9"/>
        <v>296000</v>
      </c>
      <c r="K24" s="46">
        <f t="shared" si="9"/>
        <v>218557</v>
      </c>
      <c r="L24" s="45">
        <f t="shared" si="9"/>
        <v>0</v>
      </c>
      <c r="M24" s="46">
        <f t="shared" si="9"/>
        <v>419703</v>
      </c>
      <c r="N24" s="45">
        <f t="shared" si="9"/>
        <v>0</v>
      </c>
      <c r="O24" s="46">
        <f t="shared" si="9"/>
        <v>0</v>
      </c>
      <c r="P24" s="45">
        <f t="shared" si="9"/>
        <v>627000</v>
      </c>
      <c r="Q24" s="46">
        <f t="shared" si="9"/>
        <v>1322941</v>
      </c>
      <c r="R24" s="24">
        <f t="shared" si="5"/>
        <v>-100</v>
      </c>
      <c r="S24" s="25">
        <f t="shared" si="6"/>
        <v>92.033657123770922</v>
      </c>
      <c r="T24" s="24">
        <f t="shared" si="7"/>
        <v>27.866666666666667</v>
      </c>
      <c r="U24" s="26">
        <f t="shared" si="8"/>
        <v>58.797377777777783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1250000</v>
      </c>
      <c r="C27" s="47"/>
      <c r="D27" s="47"/>
      <c r="E27" s="47">
        <f t="shared" si="2"/>
        <v>1250000</v>
      </c>
      <c r="F27" s="48">
        <v>1250000</v>
      </c>
      <c r="G27" s="49">
        <v>1250000</v>
      </c>
      <c r="H27" s="48">
        <v>159000</v>
      </c>
      <c r="I27" s="49">
        <v>158223</v>
      </c>
      <c r="J27" s="48">
        <v>127000</v>
      </c>
      <c r="K27" s="49">
        <v>50209</v>
      </c>
      <c r="L27" s="48"/>
      <c r="M27" s="49">
        <v>248132</v>
      </c>
      <c r="N27" s="48"/>
      <c r="O27" s="49"/>
      <c r="P27" s="48">
        <f t="shared" si="3"/>
        <v>286000</v>
      </c>
      <c r="Q27" s="49">
        <f t="shared" si="4"/>
        <v>456564</v>
      </c>
      <c r="R27" s="28">
        <f t="shared" si="5"/>
        <v>-100</v>
      </c>
      <c r="S27" s="29">
        <f t="shared" si="6"/>
        <v>394.1982513095262</v>
      </c>
      <c r="T27" s="28">
        <f t="shared" si="7"/>
        <v>22.88</v>
      </c>
      <c r="U27" s="30">
        <f t="shared" si="8"/>
        <v>36.525120000000001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172000</v>
      </c>
      <c r="I29" s="49">
        <v>526458</v>
      </c>
      <c r="J29" s="48">
        <v>169000</v>
      </c>
      <c r="K29" s="49">
        <v>168348</v>
      </c>
      <c r="L29" s="48"/>
      <c r="M29" s="49">
        <v>171571</v>
      </c>
      <c r="N29" s="48"/>
      <c r="O29" s="49"/>
      <c r="P29" s="48">
        <f t="shared" si="3"/>
        <v>341000</v>
      </c>
      <c r="Q29" s="49">
        <f t="shared" si="4"/>
        <v>866377</v>
      </c>
      <c r="R29" s="28">
        <f t="shared" si="5"/>
        <v>-100</v>
      </c>
      <c r="S29" s="29">
        <f t="shared" si="6"/>
        <v>1.9144866585881624</v>
      </c>
      <c r="T29" s="28">
        <f t="shared" si="7"/>
        <v>34.1</v>
      </c>
      <c r="U29" s="30">
        <f t="shared" si="8"/>
        <v>86.637699999999995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5110000</v>
      </c>
      <c r="C55" s="44">
        <f t="shared" si="20"/>
        <v>0</v>
      </c>
      <c r="D55" s="44">
        <f t="shared" si="20"/>
        <v>0</v>
      </c>
      <c r="E55" s="44">
        <f t="shared" si="20"/>
        <v>5110000</v>
      </c>
      <c r="F55" s="45">
        <f t="shared" si="20"/>
        <v>5110000</v>
      </c>
      <c r="G55" s="46">
        <f t="shared" si="20"/>
        <v>3952000</v>
      </c>
      <c r="H55" s="45">
        <f t="shared" si="20"/>
        <v>705000</v>
      </c>
      <c r="I55" s="46">
        <f t="shared" si="20"/>
        <v>684681</v>
      </c>
      <c r="J55" s="45">
        <f t="shared" si="20"/>
        <v>627000</v>
      </c>
      <c r="K55" s="46">
        <f t="shared" si="20"/>
        <v>508857</v>
      </c>
      <c r="L55" s="45">
        <f t="shared" si="20"/>
        <v>0</v>
      </c>
      <c r="M55" s="46">
        <f t="shared" si="20"/>
        <v>525596</v>
      </c>
      <c r="N55" s="45">
        <f t="shared" si="20"/>
        <v>0</v>
      </c>
      <c r="O55" s="46">
        <f t="shared" si="20"/>
        <v>0</v>
      </c>
      <c r="P55" s="45">
        <f t="shared" si="20"/>
        <v>1332000</v>
      </c>
      <c r="Q55" s="46">
        <f t="shared" si="20"/>
        <v>1719134</v>
      </c>
      <c r="R55" s="24">
        <f t="shared" si="15"/>
        <v>-100</v>
      </c>
      <c r="S55" s="25">
        <f t="shared" si="16"/>
        <v>3.2895292783630765</v>
      </c>
      <c r="T55" s="24">
        <f t="shared" si="17"/>
        <v>26.066536203522507</v>
      </c>
      <c r="U55" s="26">
        <f t="shared" si="18"/>
        <v>33.642544031311154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5110000</v>
      </c>
      <c r="C59" s="56">
        <f t="shared" si="22"/>
        <v>0</v>
      </c>
      <c r="D59" s="56">
        <f t="shared" si="22"/>
        <v>0</v>
      </c>
      <c r="E59" s="56">
        <f t="shared" si="22"/>
        <v>5110000</v>
      </c>
      <c r="F59" s="57">
        <f t="shared" si="22"/>
        <v>5110000</v>
      </c>
      <c r="G59" s="58">
        <f t="shared" si="22"/>
        <v>3952000</v>
      </c>
      <c r="H59" s="57">
        <f t="shared" si="22"/>
        <v>705000</v>
      </c>
      <c r="I59" s="58">
        <f t="shared" si="22"/>
        <v>684681</v>
      </c>
      <c r="J59" s="57">
        <f t="shared" si="22"/>
        <v>627000</v>
      </c>
      <c r="K59" s="58">
        <f t="shared" si="22"/>
        <v>508857</v>
      </c>
      <c r="L59" s="57">
        <f t="shared" si="22"/>
        <v>0</v>
      </c>
      <c r="M59" s="59">
        <f t="shared" si="22"/>
        <v>525596</v>
      </c>
      <c r="N59" s="57">
        <f t="shared" si="22"/>
        <v>0</v>
      </c>
      <c r="O59" s="58">
        <f t="shared" si="22"/>
        <v>0</v>
      </c>
      <c r="P59" s="57">
        <f t="shared" si="22"/>
        <v>1332000</v>
      </c>
      <c r="Q59" s="58">
        <f t="shared" si="22"/>
        <v>1719134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172098000</v>
      </c>
      <c r="C8" s="41">
        <f t="shared" si="0"/>
        <v>0</v>
      </c>
      <c r="D8" s="41">
        <f t="shared" si="0"/>
        <v>0</v>
      </c>
      <c r="E8" s="41">
        <f t="shared" si="0"/>
        <v>172098000</v>
      </c>
      <c r="F8" s="42">
        <f t="shared" si="0"/>
        <v>172098000</v>
      </c>
      <c r="G8" s="43">
        <f t="shared" si="0"/>
        <v>100368000</v>
      </c>
      <c r="H8" s="42">
        <f t="shared" si="0"/>
        <v>17314000</v>
      </c>
      <c r="I8" s="43">
        <f t="shared" si="0"/>
        <v>19409240</v>
      </c>
      <c r="J8" s="42">
        <f t="shared" si="0"/>
        <v>27823000</v>
      </c>
      <c r="K8" s="43">
        <f t="shared" si="0"/>
        <v>39534996</v>
      </c>
      <c r="L8" s="42">
        <f t="shared" si="0"/>
        <v>0</v>
      </c>
      <c r="M8" s="43">
        <f t="shared" si="0"/>
        <v>63743148</v>
      </c>
      <c r="N8" s="42">
        <f t="shared" si="0"/>
        <v>0</v>
      </c>
      <c r="O8" s="43">
        <f t="shared" si="0"/>
        <v>0</v>
      </c>
      <c r="P8" s="42">
        <f t="shared" si="0"/>
        <v>45137000</v>
      </c>
      <c r="Q8" s="43">
        <f t="shared" si="0"/>
        <v>122687384</v>
      </c>
      <c r="R8" s="20">
        <f>IF($J8    =0,0,(($L8    -$J8    )/$J8    )*100)</f>
        <v>-100</v>
      </c>
      <c r="S8" s="21">
        <f>IF($K8    =0,0,(($M8    -$K8    )/$K8    )*100)</f>
        <v>61.232210571110215</v>
      </c>
      <c r="T8" s="20">
        <f>IF($E8    =0,0,($P8    /$E8    )*100)</f>
        <v>26.227498285860385</v>
      </c>
      <c r="U8" s="22">
        <f>IF($E8    =0,0,($Q8    /$E8    )*100)</f>
        <v>71.289256121512153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161003000</v>
      </c>
      <c r="C9" s="44">
        <f t="shared" si="1"/>
        <v>0</v>
      </c>
      <c r="D9" s="44">
        <f t="shared" si="1"/>
        <v>0</v>
      </c>
      <c r="E9" s="44">
        <f t="shared" si="1"/>
        <v>161003000</v>
      </c>
      <c r="F9" s="45">
        <f t="shared" si="1"/>
        <v>161003000</v>
      </c>
      <c r="G9" s="46">
        <f t="shared" si="1"/>
        <v>95477000</v>
      </c>
      <c r="H9" s="45">
        <f t="shared" si="1"/>
        <v>15779000</v>
      </c>
      <c r="I9" s="46">
        <f t="shared" si="1"/>
        <v>15047039</v>
      </c>
      <c r="J9" s="45">
        <f t="shared" si="1"/>
        <v>26677000</v>
      </c>
      <c r="K9" s="46">
        <f t="shared" si="1"/>
        <v>38389678</v>
      </c>
      <c r="L9" s="45">
        <f t="shared" si="1"/>
        <v>0</v>
      </c>
      <c r="M9" s="46">
        <f t="shared" si="1"/>
        <v>62967896</v>
      </c>
      <c r="N9" s="45">
        <f t="shared" si="1"/>
        <v>0</v>
      </c>
      <c r="O9" s="46">
        <f t="shared" si="1"/>
        <v>0</v>
      </c>
      <c r="P9" s="45">
        <f t="shared" si="1"/>
        <v>42456000</v>
      </c>
      <c r="Q9" s="46">
        <f t="shared" si="1"/>
        <v>116404613</v>
      </c>
      <c r="R9" s="24">
        <f>IF($J9    =0,0,(($L9    -$J9    )/$J9    )*100)</f>
        <v>-100</v>
      </c>
      <c r="S9" s="25">
        <f>IF($K9    =0,0,(($M9    -$K9    )/$K9    )*100)</f>
        <v>64.022985553564681</v>
      </c>
      <c r="T9" s="24">
        <f>IF($E9    =0,0,($P9    /$E9    )*100)</f>
        <v>26.369694974627798</v>
      </c>
      <c r="U9" s="26">
        <f>IF($E9    =0,0,($Q9    /$E9    )*100)</f>
        <v>72.299654664819911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57503000</v>
      </c>
      <c r="C10" s="47"/>
      <c r="D10" s="47"/>
      <c r="E10" s="47">
        <f t="shared" ref="E10:E41" si="2">$B10   +$C10   +$D10</f>
        <v>57503000</v>
      </c>
      <c r="F10" s="48">
        <v>57503000</v>
      </c>
      <c r="G10" s="49">
        <v>29477000</v>
      </c>
      <c r="H10" s="48">
        <v>3417000</v>
      </c>
      <c r="I10" s="49">
        <v>3417538</v>
      </c>
      <c r="J10" s="48">
        <v>4784000</v>
      </c>
      <c r="K10" s="49">
        <v>4877256</v>
      </c>
      <c r="L10" s="48"/>
      <c r="M10" s="49">
        <v>5439895</v>
      </c>
      <c r="N10" s="48"/>
      <c r="O10" s="49"/>
      <c r="P10" s="48">
        <f t="shared" ref="P10:P41" si="3">$H10   +$J10   +$L10   +$N10</f>
        <v>8201000</v>
      </c>
      <c r="Q10" s="49">
        <f t="shared" ref="Q10:Q41" si="4">$I10   +$K10   +$M10   +$O10</f>
        <v>13734689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11.535974326547551</v>
      </c>
      <c r="T10" s="28">
        <f t="shared" ref="T10:T41" si="7">IF($E10   =0,0,($P10   /$E10   )*100)</f>
        <v>14.261864598368781</v>
      </c>
      <c r="U10" s="30">
        <f t="shared" ref="U10:U41" si="8">IF($E10   =0,0,($Q10   /$E10   )*100)</f>
        <v>23.885169469418987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31000000</v>
      </c>
      <c r="C13" s="47"/>
      <c r="D13" s="47"/>
      <c r="E13" s="47">
        <f t="shared" si="2"/>
        <v>31000000</v>
      </c>
      <c r="F13" s="48">
        <v>31000000</v>
      </c>
      <c r="G13" s="49">
        <v>16000000</v>
      </c>
      <c r="H13" s="48"/>
      <c r="I13" s="49"/>
      <c r="J13" s="48">
        <v>7511000</v>
      </c>
      <c r="K13" s="49"/>
      <c r="L13" s="48"/>
      <c r="M13" s="49">
        <v>3278634</v>
      </c>
      <c r="N13" s="48"/>
      <c r="O13" s="49"/>
      <c r="P13" s="48">
        <f t="shared" si="3"/>
        <v>7511000</v>
      </c>
      <c r="Q13" s="49">
        <f t="shared" si="4"/>
        <v>3278634</v>
      </c>
      <c r="R13" s="28">
        <f t="shared" si="5"/>
        <v>-100</v>
      </c>
      <c r="S13" s="29">
        <f t="shared" si="6"/>
        <v>0</v>
      </c>
      <c r="T13" s="28">
        <f t="shared" si="7"/>
        <v>24.229032258064517</v>
      </c>
      <c r="U13" s="30">
        <f t="shared" si="8"/>
        <v>10.576238709677419</v>
      </c>
      <c r="V13" s="48"/>
      <c r="W13" s="49"/>
    </row>
    <row r="14" spans="1:23" x14ac:dyDescent="0.2">
      <c r="A14" s="27" t="s">
        <v>38</v>
      </c>
      <c r="B14" s="47">
        <v>27500000</v>
      </c>
      <c r="C14" s="47"/>
      <c r="D14" s="47"/>
      <c r="E14" s="47">
        <f t="shared" si="2"/>
        <v>27500000</v>
      </c>
      <c r="F14" s="48">
        <v>27500000</v>
      </c>
      <c r="G14" s="49">
        <v>27500000</v>
      </c>
      <c r="H14" s="48">
        <v>10962000</v>
      </c>
      <c r="I14" s="49">
        <v>10961764</v>
      </c>
      <c r="J14" s="48">
        <v>12028000</v>
      </c>
      <c r="K14" s="49">
        <v>26285856</v>
      </c>
      <c r="L14" s="48"/>
      <c r="M14" s="49">
        <v>36854331</v>
      </c>
      <c r="N14" s="48"/>
      <c r="O14" s="49"/>
      <c r="P14" s="48">
        <f t="shared" si="3"/>
        <v>22990000</v>
      </c>
      <c r="Q14" s="49">
        <f t="shared" si="4"/>
        <v>74101951</v>
      </c>
      <c r="R14" s="28">
        <f t="shared" si="5"/>
        <v>-100</v>
      </c>
      <c r="S14" s="29">
        <f t="shared" si="6"/>
        <v>40.205938128855308</v>
      </c>
      <c r="T14" s="28">
        <f t="shared" si="7"/>
        <v>83.6</v>
      </c>
      <c r="U14" s="30">
        <f t="shared" si="8"/>
        <v>269.46163999999999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>
        <v>20000000</v>
      </c>
      <c r="C22" s="47"/>
      <c r="D22" s="47"/>
      <c r="E22" s="47">
        <f t="shared" si="2"/>
        <v>20000000</v>
      </c>
      <c r="F22" s="48">
        <v>20000000</v>
      </c>
      <c r="G22" s="49">
        <v>10000000</v>
      </c>
      <c r="H22" s="48">
        <v>1400000</v>
      </c>
      <c r="I22" s="49">
        <v>667737</v>
      </c>
      <c r="J22" s="48">
        <v>1021000</v>
      </c>
      <c r="K22" s="49">
        <v>4411432</v>
      </c>
      <c r="L22" s="48"/>
      <c r="M22" s="49">
        <v>12971164</v>
      </c>
      <c r="N22" s="48"/>
      <c r="O22" s="49"/>
      <c r="P22" s="48">
        <f t="shared" si="3"/>
        <v>2421000</v>
      </c>
      <c r="Q22" s="49">
        <f t="shared" si="4"/>
        <v>18050333</v>
      </c>
      <c r="R22" s="28">
        <f t="shared" si="5"/>
        <v>-100</v>
      </c>
      <c r="S22" s="29">
        <f t="shared" si="6"/>
        <v>194.03522484308951</v>
      </c>
      <c r="T22" s="28">
        <f t="shared" si="7"/>
        <v>12.105</v>
      </c>
      <c r="U22" s="30">
        <f t="shared" si="8"/>
        <v>90.251665000000003</v>
      </c>
      <c r="V22" s="48"/>
      <c r="W22" s="49"/>
    </row>
    <row r="23" spans="1:23" x14ac:dyDescent="0.2">
      <c r="A23" s="27" t="s">
        <v>47</v>
      </c>
      <c r="B23" s="47">
        <v>25000000</v>
      </c>
      <c r="C23" s="47"/>
      <c r="D23" s="47"/>
      <c r="E23" s="47">
        <f t="shared" si="2"/>
        <v>25000000</v>
      </c>
      <c r="F23" s="48">
        <v>25000000</v>
      </c>
      <c r="G23" s="49">
        <v>12500000</v>
      </c>
      <c r="H23" s="48"/>
      <c r="I23" s="49"/>
      <c r="J23" s="48">
        <v>1333000</v>
      </c>
      <c r="K23" s="49">
        <v>2815134</v>
      </c>
      <c r="L23" s="48"/>
      <c r="M23" s="49">
        <v>4423872</v>
      </c>
      <c r="N23" s="48"/>
      <c r="O23" s="49"/>
      <c r="P23" s="48">
        <f t="shared" si="3"/>
        <v>1333000</v>
      </c>
      <c r="Q23" s="49">
        <f t="shared" si="4"/>
        <v>7239006</v>
      </c>
      <c r="R23" s="28">
        <f t="shared" si="5"/>
        <v>-100</v>
      </c>
      <c r="S23" s="29">
        <f t="shared" si="6"/>
        <v>57.146054148754558</v>
      </c>
      <c r="T23" s="28">
        <f t="shared" si="7"/>
        <v>5.3319999999999999</v>
      </c>
      <c r="U23" s="30">
        <f t="shared" si="8"/>
        <v>28.956024000000003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11095000</v>
      </c>
      <c r="C24" s="44">
        <f t="shared" si="9"/>
        <v>0</v>
      </c>
      <c r="D24" s="44">
        <f t="shared" si="9"/>
        <v>0</v>
      </c>
      <c r="E24" s="44">
        <f t="shared" si="9"/>
        <v>11095000</v>
      </c>
      <c r="F24" s="45">
        <f t="shared" si="9"/>
        <v>11095000</v>
      </c>
      <c r="G24" s="46">
        <f t="shared" si="9"/>
        <v>4891000</v>
      </c>
      <c r="H24" s="45">
        <f t="shared" si="9"/>
        <v>1535000</v>
      </c>
      <c r="I24" s="46">
        <f t="shared" si="9"/>
        <v>4362201</v>
      </c>
      <c r="J24" s="45">
        <f t="shared" si="9"/>
        <v>1146000</v>
      </c>
      <c r="K24" s="46">
        <f t="shared" si="9"/>
        <v>1145318</v>
      </c>
      <c r="L24" s="45">
        <f t="shared" si="9"/>
        <v>0</v>
      </c>
      <c r="M24" s="46">
        <f t="shared" si="9"/>
        <v>775252</v>
      </c>
      <c r="N24" s="45">
        <f t="shared" si="9"/>
        <v>0</v>
      </c>
      <c r="O24" s="46">
        <f t="shared" si="9"/>
        <v>0</v>
      </c>
      <c r="P24" s="45">
        <f t="shared" si="9"/>
        <v>2681000</v>
      </c>
      <c r="Q24" s="46">
        <f t="shared" si="9"/>
        <v>6282771</v>
      </c>
      <c r="R24" s="24">
        <f t="shared" si="5"/>
        <v>-100</v>
      </c>
      <c r="S24" s="25">
        <f t="shared" si="6"/>
        <v>-32.311200906647763</v>
      </c>
      <c r="T24" s="24">
        <f t="shared" si="7"/>
        <v>24.164037854889589</v>
      </c>
      <c r="U24" s="26">
        <f t="shared" si="8"/>
        <v>56.627048219918883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1700000</v>
      </c>
      <c r="C27" s="47"/>
      <c r="D27" s="47"/>
      <c r="E27" s="47">
        <f t="shared" si="2"/>
        <v>1700000</v>
      </c>
      <c r="F27" s="48">
        <v>1700000</v>
      </c>
      <c r="G27" s="49">
        <v>1700000</v>
      </c>
      <c r="H27" s="48">
        <v>171000</v>
      </c>
      <c r="I27" s="49">
        <v>171668</v>
      </c>
      <c r="J27" s="48">
        <v>261000</v>
      </c>
      <c r="K27" s="49">
        <v>261121</v>
      </c>
      <c r="L27" s="48"/>
      <c r="M27" s="49">
        <v>506085</v>
      </c>
      <c r="N27" s="48"/>
      <c r="O27" s="49"/>
      <c r="P27" s="48">
        <f t="shared" si="3"/>
        <v>432000</v>
      </c>
      <c r="Q27" s="49">
        <f t="shared" si="4"/>
        <v>938874</v>
      </c>
      <c r="R27" s="28">
        <f t="shared" si="5"/>
        <v>-100</v>
      </c>
      <c r="S27" s="29">
        <f t="shared" si="6"/>
        <v>93.812447103067171</v>
      </c>
      <c r="T27" s="28">
        <f t="shared" si="7"/>
        <v>25.411764705882351</v>
      </c>
      <c r="U27" s="30">
        <f t="shared" si="8"/>
        <v>55.227882352941172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4762000</v>
      </c>
      <c r="C29" s="47"/>
      <c r="D29" s="47"/>
      <c r="E29" s="47">
        <f t="shared" si="2"/>
        <v>4762000</v>
      </c>
      <c r="F29" s="48">
        <v>4762000</v>
      </c>
      <c r="G29" s="49">
        <v>1191000</v>
      </c>
      <c r="H29" s="48">
        <v>1191000</v>
      </c>
      <c r="I29" s="49">
        <v>4016688</v>
      </c>
      <c r="J29" s="48">
        <v>745000</v>
      </c>
      <c r="K29" s="49">
        <v>745312</v>
      </c>
      <c r="L29" s="48"/>
      <c r="M29" s="49"/>
      <c r="N29" s="48"/>
      <c r="O29" s="49"/>
      <c r="P29" s="48">
        <f t="shared" si="3"/>
        <v>1936000</v>
      </c>
      <c r="Q29" s="49">
        <f t="shared" si="4"/>
        <v>4762000</v>
      </c>
      <c r="R29" s="28">
        <f t="shared" si="5"/>
        <v>-100</v>
      </c>
      <c r="S29" s="29">
        <f t="shared" si="6"/>
        <v>-100</v>
      </c>
      <c r="T29" s="28">
        <f t="shared" si="7"/>
        <v>40.655186896262073</v>
      </c>
      <c r="U29" s="30">
        <f t="shared" si="8"/>
        <v>100</v>
      </c>
      <c r="V29" s="48"/>
      <c r="W29" s="49"/>
    </row>
    <row r="30" spans="1:23" x14ac:dyDescent="0.2">
      <c r="A30" s="27" t="s">
        <v>54</v>
      </c>
      <c r="B30" s="47">
        <v>4633000</v>
      </c>
      <c r="C30" s="47"/>
      <c r="D30" s="47"/>
      <c r="E30" s="47">
        <f t="shared" si="2"/>
        <v>4633000</v>
      </c>
      <c r="F30" s="48">
        <v>4633000</v>
      </c>
      <c r="G30" s="49">
        <v>2000000</v>
      </c>
      <c r="H30" s="48">
        <v>173000</v>
      </c>
      <c r="I30" s="49">
        <v>173845</v>
      </c>
      <c r="J30" s="48">
        <v>140000</v>
      </c>
      <c r="K30" s="49">
        <v>138885</v>
      </c>
      <c r="L30" s="48"/>
      <c r="M30" s="49">
        <v>269167</v>
      </c>
      <c r="N30" s="48"/>
      <c r="O30" s="49"/>
      <c r="P30" s="48">
        <f t="shared" si="3"/>
        <v>313000</v>
      </c>
      <c r="Q30" s="49">
        <f t="shared" si="4"/>
        <v>581897</v>
      </c>
      <c r="R30" s="28">
        <f t="shared" si="5"/>
        <v>-100</v>
      </c>
      <c r="S30" s="29">
        <f t="shared" si="6"/>
        <v>93.805666558663646</v>
      </c>
      <c r="T30" s="28">
        <f t="shared" si="7"/>
        <v>6.7558817181092161</v>
      </c>
      <c r="U30" s="30">
        <f t="shared" si="8"/>
        <v>12.559831642564212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2165000</v>
      </c>
      <c r="C39" s="53">
        <f t="shared" si="10"/>
        <v>0</v>
      </c>
      <c r="D39" s="53">
        <f t="shared" si="10"/>
        <v>0</v>
      </c>
      <c r="E39" s="53">
        <f t="shared" si="10"/>
        <v>2165000</v>
      </c>
      <c r="F39" s="54">
        <f t="shared" si="10"/>
        <v>2165000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800000</v>
      </c>
      <c r="C40" s="44">
        <f t="shared" si="11"/>
        <v>0</v>
      </c>
      <c r="D40" s="44">
        <f t="shared" si="11"/>
        <v>0</v>
      </c>
      <c r="E40" s="44">
        <f t="shared" si="11"/>
        <v>800000</v>
      </c>
      <c r="F40" s="45">
        <f t="shared" si="11"/>
        <v>800000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>
        <v>800000</v>
      </c>
      <c r="C43" s="47"/>
      <c r="D43" s="47"/>
      <c r="E43" s="47">
        <f t="shared" si="12"/>
        <v>800000</v>
      </c>
      <c r="F43" s="48">
        <v>800000</v>
      </c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1365000</v>
      </c>
      <c r="C50" s="44">
        <f t="shared" si="19"/>
        <v>0</v>
      </c>
      <c r="D50" s="44">
        <f t="shared" si="19"/>
        <v>0</v>
      </c>
      <c r="E50" s="44">
        <f t="shared" si="19"/>
        <v>1365000</v>
      </c>
      <c r="F50" s="45">
        <f t="shared" si="19"/>
        <v>1365000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1365000</v>
      </c>
      <c r="C53" s="47"/>
      <c r="D53" s="47"/>
      <c r="E53" s="47">
        <f t="shared" si="12"/>
        <v>1365000</v>
      </c>
      <c r="F53" s="48">
        <v>1365000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174263000</v>
      </c>
      <c r="C55" s="44">
        <f t="shared" si="20"/>
        <v>0</v>
      </c>
      <c r="D55" s="44">
        <f t="shared" si="20"/>
        <v>0</v>
      </c>
      <c r="E55" s="44">
        <f t="shared" si="20"/>
        <v>174263000</v>
      </c>
      <c r="F55" s="45">
        <f t="shared" si="20"/>
        <v>174263000</v>
      </c>
      <c r="G55" s="46">
        <f t="shared" si="20"/>
        <v>100368000</v>
      </c>
      <c r="H55" s="45">
        <f t="shared" si="20"/>
        <v>17314000</v>
      </c>
      <c r="I55" s="46">
        <f t="shared" si="20"/>
        <v>19409240</v>
      </c>
      <c r="J55" s="45">
        <f t="shared" si="20"/>
        <v>27823000</v>
      </c>
      <c r="K55" s="46">
        <f t="shared" si="20"/>
        <v>39534996</v>
      </c>
      <c r="L55" s="45">
        <f t="shared" si="20"/>
        <v>0</v>
      </c>
      <c r="M55" s="46">
        <f t="shared" si="20"/>
        <v>63743148</v>
      </c>
      <c r="N55" s="45">
        <f t="shared" si="20"/>
        <v>0</v>
      </c>
      <c r="O55" s="46">
        <f t="shared" si="20"/>
        <v>0</v>
      </c>
      <c r="P55" s="45">
        <f t="shared" si="20"/>
        <v>45137000</v>
      </c>
      <c r="Q55" s="46">
        <f t="shared" si="20"/>
        <v>122687384</v>
      </c>
      <c r="R55" s="24">
        <f t="shared" si="15"/>
        <v>-100</v>
      </c>
      <c r="S55" s="25">
        <f t="shared" si="16"/>
        <v>61.232210571110215</v>
      </c>
      <c r="T55" s="24">
        <f t="shared" si="17"/>
        <v>25.901654395941765</v>
      </c>
      <c r="U55" s="26">
        <f t="shared" si="18"/>
        <v>70.403576203783942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174263000</v>
      </c>
      <c r="C59" s="56">
        <f t="shared" si="22"/>
        <v>0</v>
      </c>
      <c r="D59" s="56">
        <f t="shared" si="22"/>
        <v>0</v>
      </c>
      <c r="E59" s="56">
        <f t="shared" si="22"/>
        <v>174263000</v>
      </c>
      <c r="F59" s="57">
        <f t="shared" si="22"/>
        <v>174263000</v>
      </c>
      <c r="G59" s="58">
        <f t="shared" si="22"/>
        <v>100368000</v>
      </c>
      <c r="H59" s="57">
        <f t="shared" si="22"/>
        <v>17314000</v>
      </c>
      <c r="I59" s="58">
        <f t="shared" si="22"/>
        <v>19409240</v>
      </c>
      <c r="J59" s="57">
        <f t="shared" si="22"/>
        <v>27823000</v>
      </c>
      <c r="K59" s="58">
        <f t="shared" si="22"/>
        <v>39534996</v>
      </c>
      <c r="L59" s="57">
        <f t="shared" si="22"/>
        <v>0</v>
      </c>
      <c r="M59" s="59">
        <f t="shared" si="22"/>
        <v>63743148</v>
      </c>
      <c r="N59" s="57">
        <f t="shared" si="22"/>
        <v>0</v>
      </c>
      <c r="O59" s="58">
        <f t="shared" si="22"/>
        <v>0</v>
      </c>
      <c r="P59" s="57">
        <f t="shared" si="22"/>
        <v>45137000</v>
      </c>
      <c r="Q59" s="58">
        <f t="shared" si="22"/>
        <v>122687384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26145000</v>
      </c>
      <c r="C8" s="41">
        <f t="shared" si="0"/>
        <v>0</v>
      </c>
      <c r="D8" s="41">
        <f t="shared" si="0"/>
        <v>0</v>
      </c>
      <c r="E8" s="41">
        <f t="shared" si="0"/>
        <v>26145000</v>
      </c>
      <c r="F8" s="42">
        <f t="shared" si="0"/>
        <v>26145000</v>
      </c>
      <c r="G8" s="43">
        <f t="shared" si="0"/>
        <v>20043000</v>
      </c>
      <c r="H8" s="42">
        <f t="shared" si="0"/>
        <v>4972000</v>
      </c>
      <c r="I8" s="43">
        <f t="shared" si="0"/>
        <v>10400364</v>
      </c>
      <c r="J8" s="42">
        <f t="shared" si="0"/>
        <v>7339000</v>
      </c>
      <c r="K8" s="43">
        <f t="shared" si="0"/>
        <v>4114493</v>
      </c>
      <c r="L8" s="42">
        <f t="shared" si="0"/>
        <v>0</v>
      </c>
      <c r="M8" s="43">
        <f t="shared" si="0"/>
        <v>4673936</v>
      </c>
      <c r="N8" s="42">
        <f t="shared" si="0"/>
        <v>0</v>
      </c>
      <c r="O8" s="43">
        <f t="shared" si="0"/>
        <v>0</v>
      </c>
      <c r="P8" s="42">
        <f t="shared" si="0"/>
        <v>12311000</v>
      </c>
      <c r="Q8" s="43">
        <f t="shared" si="0"/>
        <v>19188793</v>
      </c>
      <c r="R8" s="20">
        <f>IF($J8    =0,0,(($L8    -$J8    )/$J8    )*100)</f>
        <v>-100</v>
      </c>
      <c r="S8" s="21">
        <f>IF($K8    =0,0,(($M8    -$K8    )/$K8    )*100)</f>
        <v>13.596887879016927</v>
      </c>
      <c r="T8" s="20">
        <f>IF($E8    =0,0,($P8    /$E8    )*100)</f>
        <v>47.087397207879135</v>
      </c>
      <c r="U8" s="22">
        <f>IF($E8    =0,0,($Q8    /$E8    )*100)</f>
        <v>73.393738764582139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22800000</v>
      </c>
      <c r="C9" s="44">
        <f t="shared" si="1"/>
        <v>0</v>
      </c>
      <c r="D9" s="44">
        <f t="shared" si="1"/>
        <v>0</v>
      </c>
      <c r="E9" s="44">
        <f t="shared" si="1"/>
        <v>22800000</v>
      </c>
      <c r="F9" s="45">
        <f t="shared" si="1"/>
        <v>22800000</v>
      </c>
      <c r="G9" s="46">
        <f t="shared" si="1"/>
        <v>17448000</v>
      </c>
      <c r="H9" s="45">
        <f t="shared" si="1"/>
        <v>4952000</v>
      </c>
      <c r="I9" s="46">
        <f t="shared" si="1"/>
        <v>10164297</v>
      </c>
      <c r="J9" s="45">
        <f t="shared" si="1"/>
        <v>5822000</v>
      </c>
      <c r="K9" s="46">
        <f t="shared" si="1"/>
        <v>2627853</v>
      </c>
      <c r="L9" s="45">
        <f t="shared" si="1"/>
        <v>0</v>
      </c>
      <c r="M9" s="46">
        <f t="shared" si="1"/>
        <v>4204974</v>
      </c>
      <c r="N9" s="45">
        <f t="shared" si="1"/>
        <v>0</v>
      </c>
      <c r="O9" s="46">
        <f t="shared" si="1"/>
        <v>0</v>
      </c>
      <c r="P9" s="45">
        <f t="shared" si="1"/>
        <v>10774000</v>
      </c>
      <c r="Q9" s="46">
        <f t="shared" si="1"/>
        <v>16997124</v>
      </c>
      <c r="R9" s="24">
        <f>IF($J9    =0,0,(($L9    -$J9    )/$J9    )*100)</f>
        <v>-100</v>
      </c>
      <c r="S9" s="25">
        <f>IF($K9    =0,0,(($M9    -$K9    )/$K9    )*100)</f>
        <v>60.015571647272502</v>
      </c>
      <c r="T9" s="24">
        <f>IF($E9    =0,0,($P9    /$E9    )*100)</f>
        <v>47.254385964912281</v>
      </c>
      <c r="U9" s="26">
        <f>IF($E9    =0,0,($Q9    /$E9    )*100)</f>
        <v>74.548789473684209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19800000</v>
      </c>
      <c r="C10" s="47"/>
      <c r="D10" s="47"/>
      <c r="E10" s="47">
        <f t="shared" ref="E10:E41" si="2">$B10   +$C10   +$D10</f>
        <v>19800000</v>
      </c>
      <c r="F10" s="48">
        <v>19800000</v>
      </c>
      <c r="G10" s="49">
        <v>16448000</v>
      </c>
      <c r="H10" s="48">
        <v>4952000</v>
      </c>
      <c r="I10" s="49">
        <v>10164297</v>
      </c>
      <c r="J10" s="48">
        <v>5822000</v>
      </c>
      <c r="K10" s="49">
        <v>2627853</v>
      </c>
      <c r="L10" s="48"/>
      <c r="M10" s="49">
        <v>3142879</v>
      </c>
      <c r="N10" s="48"/>
      <c r="O10" s="49"/>
      <c r="P10" s="48">
        <f t="shared" ref="P10:P41" si="3">$H10   +$J10   +$L10   +$N10</f>
        <v>10774000</v>
      </c>
      <c r="Q10" s="49">
        <f t="shared" ref="Q10:Q41" si="4">$I10   +$K10   +$M10   +$O10</f>
        <v>15935029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19.598737067864906</v>
      </c>
      <c r="T10" s="28">
        <f t="shared" ref="T10:T41" si="7">IF($E10   =0,0,($P10   /$E10   )*100)</f>
        <v>54.414141414141412</v>
      </c>
      <c r="U10" s="30">
        <f t="shared" ref="U10:U41" si="8">IF($E10   =0,0,($Q10   /$E10   )*100)</f>
        <v>80.479944444444442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3000000</v>
      </c>
      <c r="C13" s="47"/>
      <c r="D13" s="47"/>
      <c r="E13" s="47">
        <f t="shared" si="2"/>
        <v>3000000</v>
      </c>
      <c r="F13" s="48">
        <v>3000000</v>
      </c>
      <c r="G13" s="49">
        <v>1000000</v>
      </c>
      <c r="H13" s="48"/>
      <c r="I13" s="49"/>
      <c r="J13" s="48"/>
      <c r="K13" s="49"/>
      <c r="L13" s="48"/>
      <c r="M13" s="49">
        <v>1062095</v>
      </c>
      <c r="N13" s="48"/>
      <c r="O13" s="49"/>
      <c r="P13" s="48">
        <f t="shared" si="3"/>
        <v>0</v>
      </c>
      <c r="Q13" s="49">
        <f t="shared" si="4"/>
        <v>1062095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35.403166666666671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2595000</v>
      </c>
      <c r="H24" s="45">
        <f t="shared" si="9"/>
        <v>20000</v>
      </c>
      <c r="I24" s="46">
        <f t="shared" si="9"/>
        <v>236067</v>
      </c>
      <c r="J24" s="45">
        <f t="shared" si="9"/>
        <v>1517000</v>
      </c>
      <c r="K24" s="46">
        <f t="shared" si="9"/>
        <v>1486640</v>
      </c>
      <c r="L24" s="45">
        <f t="shared" si="9"/>
        <v>0</v>
      </c>
      <c r="M24" s="46">
        <f t="shared" si="9"/>
        <v>468962</v>
      </c>
      <c r="N24" s="45">
        <f t="shared" si="9"/>
        <v>0</v>
      </c>
      <c r="O24" s="46">
        <f t="shared" si="9"/>
        <v>0</v>
      </c>
      <c r="P24" s="45">
        <f t="shared" si="9"/>
        <v>1537000</v>
      </c>
      <c r="Q24" s="46">
        <f t="shared" si="9"/>
        <v>2191669</v>
      </c>
      <c r="R24" s="24">
        <f t="shared" si="5"/>
        <v>-100</v>
      </c>
      <c r="S24" s="25">
        <f t="shared" si="6"/>
        <v>-68.45490502071786</v>
      </c>
      <c r="T24" s="24">
        <f t="shared" si="7"/>
        <v>45.949177877429001</v>
      </c>
      <c r="U24" s="26">
        <f t="shared" si="8"/>
        <v>65.520747384155456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20000</v>
      </c>
      <c r="I27" s="49">
        <v>236067</v>
      </c>
      <c r="J27" s="48">
        <v>1517000</v>
      </c>
      <c r="K27" s="49">
        <v>1299980</v>
      </c>
      <c r="L27" s="48"/>
      <c r="M27" s="49">
        <v>154368</v>
      </c>
      <c r="N27" s="48"/>
      <c r="O27" s="49"/>
      <c r="P27" s="48">
        <f t="shared" si="3"/>
        <v>1537000</v>
      </c>
      <c r="Q27" s="49">
        <f t="shared" si="4"/>
        <v>1690415</v>
      </c>
      <c r="R27" s="28">
        <f t="shared" si="5"/>
        <v>-100</v>
      </c>
      <c r="S27" s="29">
        <f t="shared" si="6"/>
        <v>-88.125355774704232</v>
      </c>
      <c r="T27" s="28">
        <f t="shared" si="7"/>
        <v>65.543710021321971</v>
      </c>
      <c r="U27" s="30">
        <f t="shared" si="8"/>
        <v>72.085927505330488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/>
      <c r="I29" s="49"/>
      <c r="J29" s="48"/>
      <c r="K29" s="49">
        <v>186660</v>
      </c>
      <c r="L29" s="48"/>
      <c r="M29" s="49">
        <v>314594</v>
      </c>
      <c r="N29" s="48"/>
      <c r="O29" s="49"/>
      <c r="P29" s="48">
        <f t="shared" si="3"/>
        <v>0</v>
      </c>
      <c r="Q29" s="49">
        <f t="shared" si="4"/>
        <v>501254</v>
      </c>
      <c r="R29" s="28">
        <f t="shared" si="5"/>
        <v>0</v>
      </c>
      <c r="S29" s="29">
        <f t="shared" si="6"/>
        <v>68.538519232829742</v>
      </c>
      <c r="T29" s="28">
        <f t="shared" si="7"/>
        <v>0</v>
      </c>
      <c r="U29" s="30">
        <f t="shared" si="8"/>
        <v>50.125399999999999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22472000</v>
      </c>
      <c r="C39" s="53">
        <f t="shared" si="10"/>
        <v>0</v>
      </c>
      <c r="D39" s="53">
        <f t="shared" si="10"/>
        <v>0</v>
      </c>
      <c r="E39" s="53">
        <f t="shared" si="10"/>
        <v>22472000</v>
      </c>
      <c r="F39" s="54">
        <f t="shared" si="10"/>
        <v>22472000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22472000</v>
      </c>
      <c r="C40" s="44">
        <f t="shared" si="11"/>
        <v>0</v>
      </c>
      <c r="D40" s="44">
        <f t="shared" si="11"/>
        <v>0</v>
      </c>
      <c r="E40" s="44">
        <f t="shared" si="11"/>
        <v>22472000</v>
      </c>
      <c r="F40" s="45">
        <f t="shared" si="11"/>
        <v>22472000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>
        <v>14707000</v>
      </c>
      <c r="C41" s="50"/>
      <c r="D41" s="50"/>
      <c r="E41" s="50">
        <f t="shared" si="2"/>
        <v>14707000</v>
      </c>
      <c r="F41" s="51">
        <v>14707000</v>
      </c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7765000</v>
      </c>
      <c r="C42" s="47"/>
      <c r="D42" s="47"/>
      <c r="E42" s="47">
        <f t="shared" ref="E42:E58" si="12">$B42   +$C42   +$D42</f>
        <v>7765000</v>
      </c>
      <c r="F42" s="48">
        <v>7765000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48617000</v>
      </c>
      <c r="C55" s="44">
        <f t="shared" si="20"/>
        <v>0</v>
      </c>
      <c r="D55" s="44">
        <f t="shared" si="20"/>
        <v>0</v>
      </c>
      <c r="E55" s="44">
        <f t="shared" si="20"/>
        <v>48617000</v>
      </c>
      <c r="F55" s="45">
        <f t="shared" si="20"/>
        <v>48617000</v>
      </c>
      <c r="G55" s="46">
        <f t="shared" si="20"/>
        <v>20043000</v>
      </c>
      <c r="H55" s="45">
        <f t="shared" si="20"/>
        <v>4972000</v>
      </c>
      <c r="I55" s="46">
        <f t="shared" si="20"/>
        <v>10400364</v>
      </c>
      <c r="J55" s="45">
        <f t="shared" si="20"/>
        <v>7339000</v>
      </c>
      <c r="K55" s="46">
        <f t="shared" si="20"/>
        <v>4114493</v>
      </c>
      <c r="L55" s="45">
        <f t="shared" si="20"/>
        <v>0</v>
      </c>
      <c r="M55" s="46">
        <f t="shared" si="20"/>
        <v>4673936</v>
      </c>
      <c r="N55" s="45">
        <f t="shared" si="20"/>
        <v>0</v>
      </c>
      <c r="O55" s="46">
        <f t="shared" si="20"/>
        <v>0</v>
      </c>
      <c r="P55" s="45">
        <f t="shared" si="20"/>
        <v>12311000</v>
      </c>
      <c r="Q55" s="46">
        <f t="shared" si="20"/>
        <v>19188793</v>
      </c>
      <c r="R55" s="24">
        <f t="shared" si="15"/>
        <v>-100</v>
      </c>
      <c r="S55" s="25">
        <f t="shared" si="16"/>
        <v>13.596887879016927</v>
      </c>
      <c r="T55" s="24">
        <f t="shared" si="17"/>
        <v>25.322418084209225</v>
      </c>
      <c r="U55" s="26">
        <f t="shared" si="18"/>
        <v>39.469307032519488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48617000</v>
      </c>
      <c r="C59" s="56">
        <f t="shared" si="22"/>
        <v>0</v>
      </c>
      <c r="D59" s="56">
        <f t="shared" si="22"/>
        <v>0</v>
      </c>
      <c r="E59" s="56">
        <f t="shared" si="22"/>
        <v>48617000</v>
      </c>
      <c r="F59" s="57">
        <f t="shared" si="22"/>
        <v>48617000</v>
      </c>
      <c r="G59" s="58">
        <f t="shared" si="22"/>
        <v>20043000</v>
      </c>
      <c r="H59" s="57">
        <f t="shared" si="22"/>
        <v>4972000</v>
      </c>
      <c r="I59" s="58">
        <f t="shared" si="22"/>
        <v>10400364</v>
      </c>
      <c r="J59" s="57">
        <f t="shared" si="22"/>
        <v>7339000</v>
      </c>
      <c r="K59" s="58">
        <f t="shared" si="22"/>
        <v>4114493</v>
      </c>
      <c r="L59" s="57">
        <f t="shared" si="22"/>
        <v>0</v>
      </c>
      <c r="M59" s="59">
        <f t="shared" si="22"/>
        <v>4673936</v>
      </c>
      <c r="N59" s="57">
        <f t="shared" si="22"/>
        <v>0</v>
      </c>
      <c r="O59" s="58">
        <f t="shared" si="22"/>
        <v>0</v>
      </c>
      <c r="P59" s="57">
        <f t="shared" si="22"/>
        <v>12311000</v>
      </c>
      <c r="Q59" s="58">
        <f t="shared" si="22"/>
        <v>19188793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97356000</v>
      </c>
      <c r="C8" s="41">
        <f t="shared" si="0"/>
        <v>0</v>
      </c>
      <c r="D8" s="41">
        <f t="shared" si="0"/>
        <v>0</v>
      </c>
      <c r="E8" s="41">
        <f t="shared" si="0"/>
        <v>97356000</v>
      </c>
      <c r="F8" s="42">
        <f t="shared" si="0"/>
        <v>97356000</v>
      </c>
      <c r="G8" s="43">
        <f t="shared" si="0"/>
        <v>63384000</v>
      </c>
      <c r="H8" s="42">
        <f t="shared" si="0"/>
        <v>17509000</v>
      </c>
      <c r="I8" s="43">
        <f t="shared" si="0"/>
        <v>21436183</v>
      </c>
      <c r="J8" s="42">
        <f t="shared" si="0"/>
        <v>33127000</v>
      </c>
      <c r="K8" s="43">
        <f t="shared" si="0"/>
        <v>44720118</v>
      </c>
      <c r="L8" s="42">
        <f t="shared" si="0"/>
        <v>0</v>
      </c>
      <c r="M8" s="43">
        <f t="shared" si="0"/>
        <v>9951408</v>
      </c>
      <c r="N8" s="42">
        <f t="shared" si="0"/>
        <v>0</v>
      </c>
      <c r="O8" s="43">
        <f t="shared" si="0"/>
        <v>0</v>
      </c>
      <c r="P8" s="42">
        <f t="shared" si="0"/>
        <v>50636000</v>
      </c>
      <c r="Q8" s="43">
        <f t="shared" si="0"/>
        <v>76107709</v>
      </c>
      <c r="R8" s="20">
        <f>IF($J8    =0,0,(($L8    -$J8    )/$J8    )*100)</f>
        <v>-100</v>
      </c>
      <c r="S8" s="21">
        <f>IF($K8    =0,0,(($M8    -$K8    )/$K8    )*100)</f>
        <v>-77.747357464486129</v>
      </c>
      <c r="T8" s="20">
        <f>IF($E8    =0,0,($P8    /$E8    )*100)</f>
        <v>52.011175479682812</v>
      </c>
      <c r="U8" s="22">
        <f>IF($E8    =0,0,($Q8    /$E8    )*100)</f>
        <v>78.174646657627676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94211000</v>
      </c>
      <c r="C9" s="44">
        <f t="shared" si="1"/>
        <v>0</v>
      </c>
      <c r="D9" s="44">
        <f t="shared" si="1"/>
        <v>0</v>
      </c>
      <c r="E9" s="44">
        <f t="shared" si="1"/>
        <v>94211000</v>
      </c>
      <c r="F9" s="45">
        <f t="shared" si="1"/>
        <v>94211000</v>
      </c>
      <c r="G9" s="46">
        <f t="shared" si="1"/>
        <v>60539000</v>
      </c>
      <c r="H9" s="45">
        <f t="shared" si="1"/>
        <v>17044000</v>
      </c>
      <c r="I9" s="46">
        <f t="shared" si="1"/>
        <v>20968028</v>
      </c>
      <c r="J9" s="45">
        <f t="shared" si="1"/>
        <v>31184000</v>
      </c>
      <c r="K9" s="46">
        <f t="shared" si="1"/>
        <v>42701449</v>
      </c>
      <c r="L9" s="45">
        <f t="shared" si="1"/>
        <v>0</v>
      </c>
      <c r="M9" s="46">
        <f t="shared" si="1"/>
        <v>8995398</v>
      </c>
      <c r="N9" s="45">
        <f t="shared" si="1"/>
        <v>0</v>
      </c>
      <c r="O9" s="46">
        <f t="shared" si="1"/>
        <v>0</v>
      </c>
      <c r="P9" s="45">
        <f t="shared" si="1"/>
        <v>48228000</v>
      </c>
      <c r="Q9" s="46">
        <f t="shared" si="1"/>
        <v>72664875</v>
      </c>
      <c r="R9" s="24">
        <f>IF($J9    =0,0,(($L9    -$J9    )/$J9    )*100)</f>
        <v>-100</v>
      </c>
      <c r="S9" s="25">
        <f>IF($K9    =0,0,(($M9    -$K9    )/$K9    )*100)</f>
        <v>-78.934209000729695</v>
      </c>
      <c r="T9" s="24">
        <f>IF($E9    =0,0,($P9    /$E9    )*100)</f>
        <v>51.191474456273689</v>
      </c>
      <c r="U9" s="26">
        <f>IF($E9    =0,0,($Q9    /$E9    )*100)</f>
        <v>77.129926441710623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54211000</v>
      </c>
      <c r="C10" s="47"/>
      <c r="D10" s="47"/>
      <c r="E10" s="47">
        <f t="shared" ref="E10:E41" si="2">$B10   +$C10   +$D10</f>
        <v>54211000</v>
      </c>
      <c r="F10" s="48">
        <v>54211000</v>
      </c>
      <c r="G10" s="49">
        <v>38039000</v>
      </c>
      <c r="H10" s="48">
        <v>14254000</v>
      </c>
      <c r="I10" s="49">
        <v>11093884</v>
      </c>
      <c r="J10" s="48">
        <v>17184000</v>
      </c>
      <c r="K10" s="49">
        <v>29264753</v>
      </c>
      <c r="L10" s="48"/>
      <c r="M10" s="49">
        <v>2156888</v>
      </c>
      <c r="N10" s="48"/>
      <c r="O10" s="49"/>
      <c r="P10" s="48">
        <f t="shared" ref="P10:P41" si="3">$H10   +$J10   +$L10   +$N10</f>
        <v>31438000</v>
      </c>
      <c r="Q10" s="49">
        <f t="shared" ref="Q10:Q41" si="4">$I10   +$K10   +$M10   +$O10</f>
        <v>42515525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-92.629741313723031</v>
      </c>
      <c r="T10" s="28">
        <f t="shared" ref="T10:T41" si="7">IF($E10   =0,0,($P10   /$E10   )*100)</f>
        <v>57.99192045894744</v>
      </c>
      <c r="U10" s="30">
        <f t="shared" ref="U10:U41" si="8">IF($E10   =0,0,($Q10   /$E10   )*100)</f>
        <v>78.426011326114633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5000000</v>
      </c>
      <c r="C13" s="47"/>
      <c r="D13" s="47"/>
      <c r="E13" s="47">
        <f t="shared" si="2"/>
        <v>5000000</v>
      </c>
      <c r="F13" s="48">
        <v>5000000</v>
      </c>
      <c r="G13" s="49">
        <v>5000000</v>
      </c>
      <c r="H13" s="48"/>
      <c r="I13" s="49"/>
      <c r="J13" s="48"/>
      <c r="K13" s="49"/>
      <c r="L13" s="48"/>
      <c r="M13" s="49">
        <v>1201001</v>
      </c>
      <c r="N13" s="48"/>
      <c r="O13" s="49"/>
      <c r="P13" s="48">
        <f t="shared" si="3"/>
        <v>0</v>
      </c>
      <c r="Q13" s="49">
        <f t="shared" si="4"/>
        <v>1201001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24.020019999999999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35000000</v>
      </c>
      <c r="C23" s="47"/>
      <c r="D23" s="47"/>
      <c r="E23" s="47">
        <f t="shared" si="2"/>
        <v>35000000</v>
      </c>
      <c r="F23" s="48">
        <v>35000000</v>
      </c>
      <c r="G23" s="49">
        <v>17500000</v>
      </c>
      <c r="H23" s="48">
        <v>2790000</v>
      </c>
      <c r="I23" s="49">
        <v>9874144</v>
      </c>
      <c r="J23" s="48">
        <v>14000000</v>
      </c>
      <c r="K23" s="49">
        <v>13436696</v>
      </c>
      <c r="L23" s="48"/>
      <c r="M23" s="49">
        <v>5637509</v>
      </c>
      <c r="N23" s="48"/>
      <c r="O23" s="49"/>
      <c r="P23" s="48">
        <f t="shared" si="3"/>
        <v>16790000</v>
      </c>
      <c r="Q23" s="49">
        <f t="shared" si="4"/>
        <v>28948349</v>
      </c>
      <c r="R23" s="28">
        <f t="shared" si="5"/>
        <v>-100</v>
      </c>
      <c r="S23" s="29">
        <f t="shared" si="6"/>
        <v>-58.043934312423232</v>
      </c>
      <c r="T23" s="28">
        <f t="shared" si="7"/>
        <v>47.971428571428568</v>
      </c>
      <c r="U23" s="30">
        <f t="shared" si="8"/>
        <v>82.709568571428576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3145000</v>
      </c>
      <c r="C24" s="44">
        <f t="shared" si="9"/>
        <v>0</v>
      </c>
      <c r="D24" s="44">
        <f t="shared" si="9"/>
        <v>0</v>
      </c>
      <c r="E24" s="44">
        <f t="shared" si="9"/>
        <v>3145000</v>
      </c>
      <c r="F24" s="45">
        <f t="shared" si="9"/>
        <v>3145000</v>
      </c>
      <c r="G24" s="46">
        <f t="shared" si="9"/>
        <v>2845000</v>
      </c>
      <c r="H24" s="45">
        <f t="shared" si="9"/>
        <v>465000</v>
      </c>
      <c r="I24" s="46">
        <f t="shared" si="9"/>
        <v>468155</v>
      </c>
      <c r="J24" s="45">
        <f t="shared" si="9"/>
        <v>1943000</v>
      </c>
      <c r="K24" s="46">
        <f t="shared" si="9"/>
        <v>2018669</v>
      </c>
      <c r="L24" s="45">
        <f t="shared" si="9"/>
        <v>0</v>
      </c>
      <c r="M24" s="46">
        <f t="shared" si="9"/>
        <v>956010</v>
      </c>
      <c r="N24" s="45">
        <f t="shared" si="9"/>
        <v>0</v>
      </c>
      <c r="O24" s="46">
        <f t="shared" si="9"/>
        <v>0</v>
      </c>
      <c r="P24" s="45">
        <f t="shared" si="9"/>
        <v>2408000</v>
      </c>
      <c r="Q24" s="46">
        <f t="shared" si="9"/>
        <v>3442834</v>
      </c>
      <c r="R24" s="24">
        <f t="shared" si="5"/>
        <v>-100</v>
      </c>
      <c r="S24" s="25">
        <f t="shared" si="6"/>
        <v>-52.641567290130276</v>
      </c>
      <c r="T24" s="24">
        <f t="shared" si="7"/>
        <v>76.565977742448325</v>
      </c>
      <c r="U24" s="26">
        <f t="shared" si="8"/>
        <v>109.47007949125596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2145000</v>
      </c>
      <c r="C27" s="47"/>
      <c r="D27" s="47"/>
      <c r="E27" s="47">
        <f t="shared" si="2"/>
        <v>2145000</v>
      </c>
      <c r="F27" s="48">
        <v>2145000</v>
      </c>
      <c r="G27" s="49">
        <v>2145000</v>
      </c>
      <c r="H27" s="48">
        <v>221000</v>
      </c>
      <c r="I27" s="49">
        <v>221855</v>
      </c>
      <c r="J27" s="48">
        <v>1786000</v>
      </c>
      <c r="K27" s="49">
        <v>1785119</v>
      </c>
      <c r="L27" s="48"/>
      <c r="M27" s="49">
        <v>758460</v>
      </c>
      <c r="N27" s="48"/>
      <c r="O27" s="49"/>
      <c r="P27" s="48">
        <f t="shared" si="3"/>
        <v>2007000</v>
      </c>
      <c r="Q27" s="49">
        <f t="shared" si="4"/>
        <v>2765434</v>
      </c>
      <c r="R27" s="28">
        <f t="shared" si="5"/>
        <v>-100</v>
      </c>
      <c r="S27" s="29">
        <f t="shared" si="6"/>
        <v>-57.51207622573061</v>
      </c>
      <c r="T27" s="28">
        <f t="shared" si="7"/>
        <v>93.566433566433574</v>
      </c>
      <c r="U27" s="30">
        <f t="shared" si="8"/>
        <v>128.924662004662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244000</v>
      </c>
      <c r="I29" s="49">
        <v>246300</v>
      </c>
      <c r="J29" s="48">
        <v>157000</v>
      </c>
      <c r="K29" s="49">
        <v>233550</v>
      </c>
      <c r="L29" s="48"/>
      <c r="M29" s="49">
        <v>197550</v>
      </c>
      <c r="N29" s="48"/>
      <c r="O29" s="49"/>
      <c r="P29" s="48">
        <f t="shared" si="3"/>
        <v>401000</v>
      </c>
      <c r="Q29" s="49">
        <f t="shared" si="4"/>
        <v>677400</v>
      </c>
      <c r="R29" s="28">
        <f t="shared" si="5"/>
        <v>-100</v>
      </c>
      <c r="S29" s="29">
        <f t="shared" si="6"/>
        <v>-15.414258188824661</v>
      </c>
      <c r="T29" s="28">
        <f t="shared" si="7"/>
        <v>40.1</v>
      </c>
      <c r="U29" s="30">
        <f t="shared" si="8"/>
        <v>67.739999999999995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99149000</v>
      </c>
      <c r="C39" s="53">
        <f t="shared" si="10"/>
        <v>0</v>
      </c>
      <c r="D39" s="53">
        <f t="shared" si="10"/>
        <v>0</v>
      </c>
      <c r="E39" s="53">
        <f t="shared" si="10"/>
        <v>99149000</v>
      </c>
      <c r="F39" s="54">
        <f t="shared" si="10"/>
        <v>99149000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98362000</v>
      </c>
      <c r="C40" s="44">
        <f t="shared" si="11"/>
        <v>0</v>
      </c>
      <c r="D40" s="44">
        <f t="shared" si="11"/>
        <v>0</v>
      </c>
      <c r="E40" s="44">
        <f t="shared" si="11"/>
        <v>98362000</v>
      </c>
      <c r="F40" s="45">
        <f t="shared" si="11"/>
        <v>98362000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98362000</v>
      </c>
      <c r="C42" s="47"/>
      <c r="D42" s="47"/>
      <c r="E42" s="47">
        <f t="shared" ref="E42:E58" si="12">$B42   +$C42   +$D42</f>
        <v>98362000</v>
      </c>
      <c r="F42" s="48">
        <v>98362000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787000</v>
      </c>
      <c r="C50" s="44">
        <f t="shared" si="19"/>
        <v>0</v>
      </c>
      <c r="D50" s="44">
        <f t="shared" si="19"/>
        <v>0</v>
      </c>
      <c r="E50" s="44">
        <f t="shared" si="19"/>
        <v>787000</v>
      </c>
      <c r="F50" s="45">
        <f t="shared" si="19"/>
        <v>787000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787000</v>
      </c>
      <c r="C53" s="47"/>
      <c r="D53" s="47"/>
      <c r="E53" s="47">
        <f t="shared" si="12"/>
        <v>787000</v>
      </c>
      <c r="F53" s="48">
        <v>787000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196505000</v>
      </c>
      <c r="C55" s="44">
        <f t="shared" si="20"/>
        <v>0</v>
      </c>
      <c r="D55" s="44">
        <f t="shared" si="20"/>
        <v>0</v>
      </c>
      <c r="E55" s="44">
        <f t="shared" si="20"/>
        <v>196505000</v>
      </c>
      <c r="F55" s="45">
        <f t="shared" si="20"/>
        <v>196505000</v>
      </c>
      <c r="G55" s="46">
        <f t="shared" si="20"/>
        <v>63384000</v>
      </c>
      <c r="H55" s="45">
        <f t="shared" si="20"/>
        <v>17509000</v>
      </c>
      <c r="I55" s="46">
        <f t="shared" si="20"/>
        <v>21436183</v>
      </c>
      <c r="J55" s="45">
        <f t="shared" si="20"/>
        <v>33127000</v>
      </c>
      <c r="K55" s="46">
        <f t="shared" si="20"/>
        <v>44720118</v>
      </c>
      <c r="L55" s="45">
        <f t="shared" si="20"/>
        <v>0</v>
      </c>
      <c r="M55" s="46">
        <f t="shared" si="20"/>
        <v>9951408</v>
      </c>
      <c r="N55" s="45">
        <f t="shared" si="20"/>
        <v>0</v>
      </c>
      <c r="O55" s="46">
        <f t="shared" si="20"/>
        <v>0</v>
      </c>
      <c r="P55" s="45">
        <f t="shared" si="20"/>
        <v>50636000</v>
      </c>
      <c r="Q55" s="46">
        <f t="shared" si="20"/>
        <v>76107709</v>
      </c>
      <c r="R55" s="24">
        <f t="shared" si="15"/>
        <v>-100</v>
      </c>
      <c r="S55" s="25">
        <f t="shared" si="16"/>
        <v>-77.747357464486129</v>
      </c>
      <c r="T55" s="24">
        <f t="shared" si="17"/>
        <v>25.768301061041704</v>
      </c>
      <c r="U55" s="26">
        <f t="shared" si="18"/>
        <v>38.730673010864862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196505000</v>
      </c>
      <c r="C59" s="56">
        <f t="shared" si="22"/>
        <v>0</v>
      </c>
      <c r="D59" s="56">
        <f t="shared" si="22"/>
        <v>0</v>
      </c>
      <c r="E59" s="56">
        <f t="shared" si="22"/>
        <v>196505000</v>
      </c>
      <c r="F59" s="57">
        <f t="shared" si="22"/>
        <v>196505000</v>
      </c>
      <c r="G59" s="58">
        <f t="shared" si="22"/>
        <v>63384000</v>
      </c>
      <c r="H59" s="57">
        <f t="shared" si="22"/>
        <v>17509000</v>
      </c>
      <c r="I59" s="58">
        <f t="shared" si="22"/>
        <v>21436183</v>
      </c>
      <c r="J59" s="57">
        <f t="shared" si="22"/>
        <v>33127000</v>
      </c>
      <c r="K59" s="58">
        <f t="shared" si="22"/>
        <v>44720118</v>
      </c>
      <c r="L59" s="57">
        <f t="shared" si="22"/>
        <v>0</v>
      </c>
      <c r="M59" s="59">
        <f t="shared" si="22"/>
        <v>9951408</v>
      </c>
      <c r="N59" s="57">
        <f t="shared" si="22"/>
        <v>0</v>
      </c>
      <c r="O59" s="58">
        <f t="shared" si="22"/>
        <v>0</v>
      </c>
      <c r="P59" s="57">
        <f t="shared" si="22"/>
        <v>50636000</v>
      </c>
      <c r="Q59" s="58">
        <f t="shared" si="22"/>
        <v>76107709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109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29179000</v>
      </c>
      <c r="C8" s="41">
        <f t="shared" si="0"/>
        <v>0</v>
      </c>
      <c r="D8" s="41">
        <f t="shared" si="0"/>
        <v>0</v>
      </c>
      <c r="E8" s="41">
        <f t="shared" si="0"/>
        <v>29179000</v>
      </c>
      <c r="F8" s="42">
        <f t="shared" si="0"/>
        <v>29179000</v>
      </c>
      <c r="G8" s="43">
        <f t="shared" si="0"/>
        <v>14150000</v>
      </c>
      <c r="H8" s="42">
        <f t="shared" si="0"/>
        <v>6045000</v>
      </c>
      <c r="I8" s="43">
        <f t="shared" si="0"/>
        <v>1404162</v>
      </c>
      <c r="J8" s="42">
        <f t="shared" si="0"/>
        <v>1298000</v>
      </c>
      <c r="K8" s="43">
        <f t="shared" si="0"/>
        <v>2216067</v>
      </c>
      <c r="L8" s="42">
        <f t="shared" si="0"/>
        <v>0</v>
      </c>
      <c r="M8" s="43">
        <f t="shared" si="0"/>
        <v>3924549</v>
      </c>
      <c r="N8" s="42">
        <f t="shared" si="0"/>
        <v>0</v>
      </c>
      <c r="O8" s="43">
        <f t="shared" si="0"/>
        <v>0</v>
      </c>
      <c r="P8" s="42">
        <f t="shared" si="0"/>
        <v>7343000</v>
      </c>
      <c r="Q8" s="43">
        <f t="shared" si="0"/>
        <v>7544778</v>
      </c>
      <c r="R8" s="20">
        <f>IF($J8    =0,0,(($L8    -$J8    )/$J8    )*100)</f>
        <v>-100</v>
      </c>
      <c r="S8" s="21">
        <f>IF($K8    =0,0,(($M8    -$K8    )/$K8    )*100)</f>
        <v>77.09523222898946</v>
      </c>
      <c r="T8" s="20">
        <f>IF($E8    =0,0,($P8    /$E8    )*100)</f>
        <v>25.165358648342984</v>
      </c>
      <c r="U8" s="22">
        <f>IF($E8    =0,0,($Q8    /$E8    )*100)</f>
        <v>25.856876520785498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26279000</v>
      </c>
      <c r="C9" s="44">
        <f t="shared" si="1"/>
        <v>0</v>
      </c>
      <c r="D9" s="44">
        <f t="shared" si="1"/>
        <v>0</v>
      </c>
      <c r="E9" s="44">
        <f t="shared" si="1"/>
        <v>26279000</v>
      </c>
      <c r="F9" s="45">
        <f t="shared" si="1"/>
        <v>26279000</v>
      </c>
      <c r="G9" s="46">
        <f t="shared" si="1"/>
        <v>12000000</v>
      </c>
      <c r="H9" s="45">
        <f t="shared" si="1"/>
        <v>5890000</v>
      </c>
      <c r="I9" s="46">
        <f t="shared" si="1"/>
        <v>1215135</v>
      </c>
      <c r="J9" s="45">
        <f t="shared" si="1"/>
        <v>1073000</v>
      </c>
      <c r="K9" s="46">
        <f t="shared" si="1"/>
        <v>1688220</v>
      </c>
      <c r="L9" s="45">
        <f t="shared" si="1"/>
        <v>0</v>
      </c>
      <c r="M9" s="46">
        <f t="shared" si="1"/>
        <v>3018497</v>
      </c>
      <c r="N9" s="45">
        <f t="shared" si="1"/>
        <v>0</v>
      </c>
      <c r="O9" s="46">
        <f t="shared" si="1"/>
        <v>0</v>
      </c>
      <c r="P9" s="45">
        <f t="shared" si="1"/>
        <v>6963000</v>
      </c>
      <c r="Q9" s="46">
        <f t="shared" si="1"/>
        <v>5921852</v>
      </c>
      <c r="R9" s="24">
        <f>IF($J9    =0,0,(($L9    -$J9    )/$J9    )*100)</f>
        <v>-100</v>
      </c>
      <c r="S9" s="25">
        <f>IF($K9    =0,0,(($M9    -$K9    )/$K9    )*100)</f>
        <v>78.797609316321342</v>
      </c>
      <c r="T9" s="24">
        <f>IF($E9    =0,0,($P9    /$E9    )*100)</f>
        <v>26.496442025952284</v>
      </c>
      <c r="U9" s="26">
        <f>IF($E9    =0,0,($Q9    /$E9    )*100)</f>
        <v>22.534540888161651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11279000</v>
      </c>
      <c r="C10" s="47"/>
      <c r="D10" s="47"/>
      <c r="E10" s="47">
        <f t="shared" ref="E10:E41" si="2">$B10   +$C10   +$D10</f>
        <v>11279000</v>
      </c>
      <c r="F10" s="48">
        <v>11279000</v>
      </c>
      <c r="G10" s="49">
        <v>7000000</v>
      </c>
      <c r="H10" s="48">
        <v>1385000</v>
      </c>
      <c r="I10" s="49">
        <v>1215135</v>
      </c>
      <c r="J10" s="48">
        <v>451000</v>
      </c>
      <c r="K10" s="49">
        <v>1062069</v>
      </c>
      <c r="L10" s="48"/>
      <c r="M10" s="49">
        <v>2703927</v>
      </c>
      <c r="N10" s="48"/>
      <c r="O10" s="49"/>
      <c r="P10" s="48">
        <f t="shared" ref="P10:P41" si="3">$H10   +$J10   +$L10   +$N10</f>
        <v>1836000</v>
      </c>
      <c r="Q10" s="49">
        <f t="shared" ref="Q10:Q41" si="4">$I10   +$K10   +$M10   +$O10</f>
        <v>4981131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154.59052095485322</v>
      </c>
      <c r="T10" s="28">
        <f t="shared" ref="T10:T41" si="7">IF($E10   =0,0,($P10   /$E10   )*100)</f>
        <v>16.278038833229896</v>
      </c>
      <c r="U10" s="30">
        <f t="shared" ref="U10:U41" si="8">IF($E10   =0,0,($Q10   /$E10   )*100)</f>
        <v>44.162877914708751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15000000</v>
      </c>
      <c r="C13" s="47"/>
      <c r="D13" s="47"/>
      <c r="E13" s="47">
        <f t="shared" si="2"/>
        <v>15000000</v>
      </c>
      <c r="F13" s="48">
        <v>15000000</v>
      </c>
      <c r="G13" s="49">
        <v>5000000</v>
      </c>
      <c r="H13" s="48">
        <v>4505000</v>
      </c>
      <c r="I13" s="49"/>
      <c r="J13" s="48">
        <v>622000</v>
      </c>
      <c r="K13" s="49">
        <v>626151</v>
      </c>
      <c r="L13" s="48"/>
      <c r="M13" s="49">
        <v>314570</v>
      </c>
      <c r="N13" s="48"/>
      <c r="O13" s="49"/>
      <c r="P13" s="48">
        <f t="shared" si="3"/>
        <v>5127000</v>
      </c>
      <c r="Q13" s="49">
        <f t="shared" si="4"/>
        <v>940721</v>
      </c>
      <c r="R13" s="28">
        <f t="shared" si="5"/>
        <v>-100</v>
      </c>
      <c r="S13" s="29">
        <f t="shared" si="6"/>
        <v>-49.761319553909523</v>
      </c>
      <c r="T13" s="28">
        <f t="shared" si="7"/>
        <v>34.18</v>
      </c>
      <c r="U13" s="30">
        <f t="shared" si="8"/>
        <v>6.2714733333333328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2900000</v>
      </c>
      <c r="C24" s="44">
        <f t="shared" si="9"/>
        <v>0</v>
      </c>
      <c r="D24" s="44">
        <f t="shared" si="9"/>
        <v>0</v>
      </c>
      <c r="E24" s="44">
        <f t="shared" si="9"/>
        <v>2900000</v>
      </c>
      <c r="F24" s="45">
        <f t="shared" si="9"/>
        <v>2900000</v>
      </c>
      <c r="G24" s="46">
        <f t="shared" si="9"/>
        <v>2150000</v>
      </c>
      <c r="H24" s="45">
        <f t="shared" si="9"/>
        <v>155000</v>
      </c>
      <c r="I24" s="46">
        <f t="shared" si="9"/>
        <v>189027</v>
      </c>
      <c r="J24" s="45">
        <f t="shared" si="9"/>
        <v>225000</v>
      </c>
      <c r="K24" s="46">
        <f t="shared" si="9"/>
        <v>527847</v>
      </c>
      <c r="L24" s="45">
        <f t="shared" si="9"/>
        <v>0</v>
      </c>
      <c r="M24" s="46">
        <f t="shared" si="9"/>
        <v>906052</v>
      </c>
      <c r="N24" s="45">
        <f t="shared" si="9"/>
        <v>0</v>
      </c>
      <c r="O24" s="46">
        <f t="shared" si="9"/>
        <v>0</v>
      </c>
      <c r="P24" s="45">
        <f t="shared" si="9"/>
        <v>380000</v>
      </c>
      <c r="Q24" s="46">
        <f t="shared" si="9"/>
        <v>1622926</v>
      </c>
      <c r="R24" s="24">
        <f t="shared" si="5"/>
        <v>-100</v>
      </c>
      <c r="S24" s="25">
        <f t="shared" si="6"/>
        <v>71.650497208471393</v>
      </c>
      <c r="T24" s="24">
        <f t="shared" si="7"/>
        <v>13.103448275862069</v>
      </c>
      <c r="U24" s="26">
        <f t="shared" si="8"/>
        <v>55.962965517241379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155000</v>
      </c>
      <c r="I27" s="49"/>
      <c r="J27" s="48">
        <v>55000</v>
      </c>
      <c r="K27" s="49">
        <v>54550</v>
      </c>
      <c r="L27" s="48"/>
      <c r="M27" s="49">
        <v>497812</v>
      </c>
      <c r="N27" s="48"/>
      <c r="O27" s="49"/>
      <c r="P27" s="48">
        <f t="shared" si="3"/>
        <v>210000</v>
      </c>
      <c r="Q27" s="49">
        <f t="shared" si="4"/>
        <v>552362</v>
      </c>
      <c r="R27" s="28">
        <f t="shared" si="5"/>
        <v>-100</v>
      </c>
      <c r="S27" s="29">
        <f t="shared" si="6"/>
        <v>812.5792850595783</v>
      </c>
      <c r="T27" s="28">
        <f t="shared" si="7"/>
        <v>11.052631578947368</v>
      </c>
      <c r="U27" s="30">
        <f t="shared" si="8"/>
        <v>29.071684210526318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/>
      <c r="I29" s="49">
        <v>189027</v>
      </c>
      <c r="J29" s="48">
        <v>170000</v>
      </c>
      <c r="K29" s="49">
        <v>473297</v>
      </c>
      <c r="L29" s="48"/>
      <c r="M29" s="49">
        <v>408240</v>
      </c>
      <c r="N29" s="48"/>
      <c r="O29" s="49"/>
      <c r="P29" s="48">
        <f t="shared" si="3"/>
        <v>170000</v>
      </c>
      <c r="Q29" s="49">
        <f t="shared" si="4"/>
        <v>1070564</v>
      </c>
      <c r="R29" s="28">
        <f t="shared" si="5"/>
        <v>-100</v>
      </c>
      <c r="S29" s="29">
        <f t="shared" si="6"/>
        <v>-13.745491731407553</v>
      </c>
      <c r="T29" s="28">
        <f t="shared" si="7"/>
        <v>17</v>
      </c>
      <c r="U29" s="30">
        <f t="shared" si="8"/>
        <v>107.05640000000001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10545000</v>
      </c>
      <c r="C39" s="53">
        <f t="shared" si="10"/>
        <v>0</v>
      </c>
      <c r="D39" s="53">
        <f t="shared" si="10"/>
        <v>0</v>
      </c>
      <c r="E39" s="53">
        <f t="shared" si="10"/>
        <v>10545000</v>
      </c>
      <c r="F39" s="54">
        <f t="shared" si="10"/>
        <v>10545000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9758000</v>
      </c>
      <c r="C40" s="44">
        <f t="shared" si="11"/>
        <v>0</v>
      </c>
      <c r="D40" s="44">
        <f t="shared" si="11"/>
        <v>0</v>
      </c>
      <c r="E40" s="44">
        <f t="shared" si="11"/>
        <v>9758000</v>
      </c>
      <c r="F40" s="45">
        <f t="shared" si="11"/>
        <v>9758000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>
        <v>9758000</v>
      </c>
      <c r="C41" s="50"/>
      <c r="D41" s="50"/>
      <c r="E41" s="50">
        <f t="shared" si="2"/>
        <v>9758000</v>
      </c>
      <c r="F41" s="51">
        <v>9758000</v>
      </c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787000</v>
      </c>
      <c r="C50" s="44">
        <f t="shared" si="19"/>
        <v>0</v>
      </c>
      <c r="D50" s="44">
        <f t="shared" si="19"/>
        <v>0</v>
      </c>
      <c r="E50" s="44">
        <f t="shared" si="19"/>
        <v>787000</v>
      </c>
      <c r="F50" s="45">
        <f t="shared" si="19"/>
        <v>787000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787000</v>
      </c>
      <c r="C53" s="47"/>
      <c r="D53" s="47"/>
      <c r="E53" s="47">
        <f t="shared" si="12"/>
        <v>787000</v>
      </c>
      <c r="F53" s="48">
        <v>787000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39724000</v>
      </c>
      <c r="C55" s="44">
        <f t="shared" si="20"/>
        <v>0</v>
      </c>
      <c r="D55" s="44">
        <f t="shared" si="20"/>
        <v>0</v>
      </c>
      <c r="E55" s="44">
        <f t="shared" si="20"/>
        <v>39724000</v>
      </c>
      <c r="F55" s="45">
        <f t="shared" si="20"/>
        <v>39724000</v>
      </c>
      <c r="G55" s="46">
        <f t="shared" si="20"/>
        <v>14150000</v>
      </c>
      <c r="H55" s="45">
        <f t="shared" si="20"/>
        <v>6045000</v>
      </c>
      <c r="I55" s="46">
        <f t="shared" si="20"/>
        <v>1404162</v>
      </c>
      <c r="J55" s="45">
        <f t="shared" si="20"/>
        <v>1298000</v>
      </c>
      <c r="K55" s="46">
        <f t="shared" si="20"/>
        <v>2216067</v>
      </c>
      <c r="L55" s="45">
        <f t="shared" si="20"/>
        <v>0</v>
      </c>
      <c r="M55" s="46">
        <f t="shared" si="20"/>
        <v>3924549</v>
      </c>
      <c r="N55" s="45">
        <f t="shared" si="20"/>
        <v>0</v>
      </c>
      <c r="O55" s="46">
        <f t="shared" si="20"/>
        <v>0</v>
      </c>
      <c r="P55" s="45">
        <f t="shared" si="20"/>
        <v>7343000</v>
      </c>
      <c r="Q55" s="46">
        <f t="shared" si="20"/>
        <v>7544778</v>
      </c>
      <c r="R55" s="24">
        <f t="shared" si="15"/>
        <v>-100</v>
      </c>
      <c r="S55" s="25">
        <f t="shared" si="16"/>
        <v>77.09523222898946</v>
      </c>
      <c r="T55" s="24">
        <f t="shared" si="17"/>
        <v>18.485046823079244</v>
      </c>
      <c r="U55" s="26">
        <f t="shared" si="18"/>
        <v>18.992996677071798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39724000</v>
      </c>
      <c r="C59" s="56">
        <f t="shared" si="22"/>
        <v>0</v>
      </c>
      <c r="D59" s="56">
        <f t="shared" si="22"/>
        <v>0</v>
      </c>
      <c r="E59" s="56">
        <f t="shared" si="22"/>
        <v>39724000</v>
      </c>
      <c r="F59" s="57">
        <f t="shared" si="22"/>
        <v>39724000</v>
      </c>
      <c r="G59" s="58">
        <f t="shared" si="22"/>
        <v>14150000</v>
      </c>
      <c r="H59" s="57">
        <f t="shared" si="22"/>
        <v>6045000</v>
      </c>
      <c r="I59" s="58">
        <f t="shared" si="22"/>
        <v>1404162</v>
      </c>
      <c r="J59" s="57">
        <f t="shared" si="22"/>
        <v>1298000</v>
      </c>
      <c r="K59" s="58">
        <f t="shared" si="22"/>
        <v>2216067</v>
      </c>
      <c r="L59" s="57">
        <f t="shared" si="22"/>
        <v>0</v>
      </c>
      <c r="M59" s="59">
        <f t="shared" si="22"/>
        <v>3924549</v>
      </c>
      <c r="N59" s="57">
        <f t="shared" si="22"/>
        <v>0</v>
      </c>
      <c r="O59" s="58">
        <f t="shared" si="22"/>
        <v>0</v>
      </c>
      <c r="P59" s="57">
        <f t="shared" si="22"/>
        <v>7343000</v>
      </c>
      <c r="Q59" s="58">
        <f t="shared" si="22"/>
        <v>7544778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110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57810000</v>
      </c>
      <c r="C8" s="41">
        <f t="shared" si="0"/>
        <v>0</v>
      </c>
      <c r="D8" s="41">
        <f t="shared" si="0"/>
        <v>0</v>
      </c>
      <c r="E8" s="41">
        <f t="shared" si="0"/>
        <v>57810000</v>
      </c>
      <c r="F8" s="42">
        <f t="shared" si="0"/>
        <v>57810000</v>
      </c>
      <c r="G8" s="43">
        <f t="shared" si="0"/>
        <v>37415000</v>
      </c>
      <c r="H8" s="42">
        <f t="shared" si="0"/>
        <v>3695000</v>
      </c>
      <c r="I8" s="43">
        <f t="shared" si="0"/>
        <v>14100627</v>
      </c>
      <c r="J8" s="42">
        <f t="shared" si="0"/>
        <v>21681000</v>
      </c>
      <c r="K8" s="43">
        <f t="shared" si="0"/>
        <v>16940474</v>
      </c>
      <c r="L8" s="42">
        <f t="shared" si="0"/>
        <v>0</v>
      </c>
      <c r="M8" s="43">
        <f t="shared" si="0"/>
        <v>1361257</v>
      </c>
      <c r="N8" s="42">
        <f t="shared" si="0"/>
        <v>0</v>
      </c>
      <c r="O8" s="43">
        <f t="shared" si="0"/>
        <v>0</v>
      </c>
      <c r="P8" s="42">
        <f t="shared" si="0"/>
        <v>25376000</v>
      </c>
      <c r="Q8" s="43">
        <f t="shared" si="0"/>
        <v>32402358</v>
      </c>
      <c r="R8" s="20">
        <f>IF($J8    =0,0,(($L8    -$J8    )/$J8    )*100)</f>
        <v>-100</v>
      </c>
      <c r="S8" s="21">
        <f>IF($K8    =0,0,(($M8    -$K8    )/$K8    )*100)</f>
        <v>-91.964469235040298</v>
      </c>
      <c r="T8" s="20">
        <f>IF($E8    =0,0,($P8    /$E8    )*100)</f>
        <v>43.895519806261888</v>
      </c>
      <c r="U8" s="22">
        <f>IF($E8    =0,0,($Q8    /$E8    )*100)</f>
        <v>56.049745718733782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54665000</v>
      </c>
      <c r="C9" s="44">
        <f t="shared" si="1"/>
        <v>0</v>
      </c>
      <c r="D9" s="44">
        <f t="shared" si="1"/>
        <v>0</v>
      </c>
      <c r="E9" s="44">
        <f t="shared" si="1"/>
        <v>54665000</v>
      </c>
      <c r="F9" s="45">
        <f t="shared" si="1"/>
        <v>54665000</v>
      </c>
      <c r="G9" s="46">
        <f t="shared" si="1"/>
        <v>34570000</v>
      </c>
      <c r="H9" s="45">
        <f t="shared" si="1"/>
        <v>3309000</v>
      </c>
      <c r="I9" s="46">
        <f t="shared" si="1"/>
        <v>13536516</v>
      </c>
      <c r="J9" s="45">
        <f t="shared" si="1"/>
        <v>21167000</v>
      </c>
      <c r="K9" s="46">
        <f t="shared" si="1"/>
        <v>16545925</v>
      </c>
      <c r="L9" s="45">
        <f t="shared" si="1"/>
        <v>0</v>
      </c>
      <c r="M9" s="46">
        <f t="shared" si="1"/>
        <v>1056240</v>
      </c>
      <c r="N9" s="45">
        <f t="shared" si="1"/>
        <v>0</v>
      </c>
      <c r="O9" s="46">
        <f t="shared" si="1"/>
        <v>0</v>
      </c>
      <c r="P9" s="45">
        <f t="shared" si="1"/>
        <v>24476000</v>
      </c>
      <c r="Q9" s="46">
        <f t="shared" si="1"/>
        <v>31138681</v>
      </c>
      <c r="R9" s="24">
        <f>IF($J9    =0,0,(($L9    -$J9    )/$J9    )*100)</f>
        <v>-100</v>
      </c>
      <c r="S9" s="25">
        <f>IF($K9    =0,0,(($M9    -$K9    )/$K9    )*100)</f>
        <v>-93.61631338229806</v>
      </c>
      <c r="T9" s="24">
        <f>IF($E9    =0,0,($P9    /$E9    )*100)</f>
        <v>44.774535809018566</v>
      </c>
      <c r="U9" s="26">
        <f>IF($E9    =0,0,($Q9    /$E9    )*100)</f>
        <v>56.962738498124942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26665000</v>
      </c>
      <c r="C10" s="47"/>
      <c r="D10" s="47"/>
      <c r="E10" s="47">
        <f t="shared" ref="E10:E41" si="2">$B10   +$C10   +$D10</f>
        <v>26665000</v>
      </c>
      <c r="F10" s="48">
        <v>26665000</v>
      </c>
      <c r="G10" s="49">
        <v>19070000</v>
      </c>
      <c r="H10" s="48">
        <v>3309000</v>
      </c>
      <c r="I10" s="49">
        <v>4859536</v>
      </c>
      <c r="J10" s="48">
        <v>15582000</v>
      </c>
      <c r="K10" s="49">
        <v>16159294</v>
      </c>
      <c r="L10" s="48"/>
      <c r="M10" s="49">
        <v>1056240</v>
      </c>
      <c r="N10" s="48"/>
      <c r="O10" s="49"/>
      <c r="P10" s="48">
        <f t="shared" ref="P10:P41" si="3">$H10   +$J10   +$L10   +$N10</f>
        <v>18891000</v>
      </c>
      <c r="Q10" s="49">
        <f t="shared" ref="Q10:Q41" si="4">$I10   +$K10   +$M10   +$O10</f>
        <v>22075070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-93.463575822062523</v>
      </c>
      <c r="T10" s="28">
        <f t="shared" ref="T10:T41" si="7">IF($E10   =0,0,($P10   /$E10   )*100)</f>
        <v>70.845677854865926</v>
      </c>
      <c r="U10" s="30">
        <f t="shared" ref="U10:U41" si="8">IF($E10   =0,0,($Q10   /$E10   )*100)</f>
        <v>82.78668666791674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3000000</v>
      </c>
      <c r="C13" s="47"/>
      <c r="D13" s="47"/>
      <c r="E13" s="47">
        <f t="shared" si="2"/>
        <v>3000000</v>
      </c>
      <c r="F13" s="48">
        <v>3000000</v>
      </c>
      <c r="G13" s="49">
        <v>3000000</v>
      </c>
      <c r="H13" s="48"/>
      <c r="I13" s="49">
        <v>2634451</v>
      </c>
      <c r="J13" s="48">
        <v>3000000</v>
      </c>
      <c r="K13" s="49">
        <v>386631</v>
      </c>
      <c r="L13" s="48"/>
      <c r="M13" s="49"/>
      <c r="N13" s="48"/>
      <c r="O13" s="49"/>
      <c r="P13" s="48">
        <f t="shared" si="3"/>
        <v>3000000</v>
      </c>
      <c r="Q13" s="49">
        <f t="shared" si="4"/>
        <v>3021082</v>
      </c>
      <c r="R13" s="28">
        <f t="shared" si="5"/>
        <v>-100</v>
      </c>
      <c r="S13" s="29">
        <f t="shared" si="6"/>
        <v>-100</v>
      </c>
      <c r="T13" s="28">
        <f t="shared" si="7"/>
        <v>100</v>
      </c>
      <c r="U13" s="30">
        <f t="shared" si="8"/>
        <v>100.70273333333333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25000000</v>
      </c>
      <c r="C23" s="47"/>
      <c r="D23" s="47"/>
      <c r="E23" s="47">
        <f t="shared" si="2"/>
        <v>25000000</v>
      </c>
      <c r="F23" s="48">
        <v>25000000</v>
      </c>
      <c r="G23" s="49">
        <v>12500000</v>
      </c>
      <c r="H23" s="48"/>
      <c r="I23" s="49">
        <v>6042529</v>
      </c>
      <c r="J23" s="48">
        <v>2585000</v>
      </c>
      <c r="K23" s="49"/>
      <c r="L23" s="48"/>
      <c r="M23" s="49"/>
      <c r="N23" s="48"/>
      <c r="O23" s="49"/>
      <c r="P23" s="48">
        <f t="shared" si="3"/>
        <v>2585000</v>
      </c>
      <c r="Q23" s="49">
        <f t="shared" si="4"/>
        <v>6042529</v>
      </c>
      <c r="R23" s="28">
        <f t="shared" si="5"/>
        <v>-100</v>
      </c>
      <c r="S23" s="29">
        <f t="shared" si="6"/>
        <v>0</v>
      </c>
      <c r="T23" s="28">
        <f t="shared" si="7"/>
        <v>10.34</v>
      </c>
      <c r="U23" s="30">
        <f t="shared" si="8"/>
        <v>24.170116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3145000</v>
      </c>
      <c r="C24" s="44">
        <f t="shared" si="9"/>
        <v>0</v>
      </c>
      <c r="D24" s="44">
        <f t="shared" si="9"/>
        <v>0</v>
      </c>
      <c r="E24" s="44">
        <f t="shared" si="9"/>
        <v>3145000</v>
      </c>
      <c r="F24" s="45">
        <f t="shared" si="9"/>
        <v>3145000</v>
      </c>
      <c r="G24" s="46">
        <f t="shared" si="9"/>
        <v>2845000</v>
      </c>
      <c r="H24" s="45">
        <f t="shared" si="9"/>
        <v>386000</v>
      </c>
      <c r="I24" s="46">
        <f t="shared" si="9"/>
        <v>564111</v>
      </c>
      <c r="J24" s="45">
        <f t="shared" si="9"/>
        <v>514000</v>
      </c>
      <c r="K24" s="46">
        <f t="shared" si="9"/>
        <v>394549</v>
      </c>
      <c r="L24" s="45">
        <f t="shared" si="9"/>
        <v>0</v>
      </c>
      <c r="M24" s="46">
        <f t="shared" si="9"/>
        <v>305017</v>
      </c>
      <c r="N24" s="45">
        <f t="shared" si="9"/>
        <v>0</v>
      </c>
      <c r="O24" s="46">
        <f t="shared" si="9"/>
        <v>0</v>
      </c>
      <c r="P24" s="45">
        <f t="shared" si="9"/>
        <v>900000</v>
      </c>
      <c r="Q24" s="46">
        <f t="shared" si="9"/>
        <v>1263677</v>
      </c>
      <c r="R24" s="24">
        <f t="shared" si="5"/>
        <v>-100</v>
      </c>
      <c r="S24" s="25">
        <f t="shared" si="6"/>
        <v>-22.692238479884626</v>
      </c>
      <c r="T24" s="24">
        <f t="shared" si="7"/>
        <v>28.616852146263909</v>
      </c>
      <c r="U24" s="26">
        <f t="shared" si="8"/>
        <v>40.180508744038157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2145000</v>
      </c>
      <c r="C27" s="47"/>
      <c r="D27" s="47"/>
      <c r="E27" s="47">
        <f t="shared" si="2"/>
        <v>2145000</v>
      </c>
      <c r="F27" s="48">
        <v>2145000</v>
      </c>
      <c r="G27" s="49">
        <v>2145000</v>
      </c>
      <c r="H27" s="48">
        <v>162000</v>
      </c>
      <c r="I27" s="49">
        <v>242373</v>
      </c>
      <c r="J27" s="48">
        <v>269000</v>
      </c>
      <c r="K27" s="49">
        <v>394549</v>
      </c>
      <c r="L27" s="48"/>
      <c r="M27" s="49">
        <v>305017</v>
      </c>
      <c r="N27" s="48"/>
      <c r="O27" s="49"/>
      <c r="P27" s="48">
        <f t="shared" si="3"/>
        <v>431000</v>
      </c>
      <c r="Q27" s="49">
        <f t="shared" si="4"/>
        <v>941939</v>
      </c>
      <c r="R27" s="28">
        <f t="shared" si="5"/>
        <v>-100</v>
      </c>
      <c r="S27" s="29">
        <f t="shared" si="6"/>
        <v>-22.692238479884626</v>
      </c>
      <c r="T27" s="28">
        <f t="shared" si="7"/>
        <v>20.093240093240095</v>
      </c>
      <c r="U27" s="30">
        <f t="shared" si="8"/>
        <v>43.913240093240091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224000</v>
      </c>
      <c r="I29" s="49">
        <v>321738</v>
      </c>
      <c r="J29" s="48">
        <v>245000</v>
      </c>
      <c r="K29" s="49"/>
      <c r="L29" s="48"/>
      <c r="M29" s="49"/>
      <c r="N29" s="48"/>
      <c r="O29" s="49"/>
      <c r="P29" s="48">
        <f t="shared" si="3"/>
        <v>469000</v>
      </c>
      <c r="Q29" s="49">
        <f t="shared" si="4"/>
        <v>321738</v>
      </c>
      <c r="R29" s="28">
        <f t="shared" si="5"/>
        <v>-100</v>
      </c>
      <c r="S29" s="29">
        <f t="shared" si="6"/>
        <v>0</v>
      </c>
      <c r="T29" s="28">
        <f t="shared" si="7"/>
        <v>46.9</v>
      </c>
      <c r="U29" s="30">
        <f t="shared" si="8"/>
        <v>32.1738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1918000</v>
      </c>
      <c r="C39" s="53">
        <f t="shared" si="10"/>
        <v>0</v>
      </c>
      <c r="D39" s="53">
        <f t="shared" si="10"/>
        <v>0</v>
      </c>
      <c r="E39" s="53">
        <f t="shared" si="10"/>
        <v>1918000</v>
      </c>
      <c r="F39" s="54">
        <f t="shared" si="10"/>
        <v>1918000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1131000</v>
      </c>
      <c r="C40" s="44">
        <f t="shared" si="11"/>
        <v>0</v>
      </c>
      <c r="D40" s="44">
        <f t="shared" si="11"/>
        <v>0</v>
      </c>
      <c r="E40" s="44">
        <f t="shared" si="11"/>
        <v>1131000</v>
      </c>
      <c r="F40" s="45">
        <f t="shared" si="11"/>
        <v>1131000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1131000</v>
      </c>
      <c r="C42" s="47"/>
      <c r="D42" s="47"/>
      <c r="E42" s="47">
        <f t="shared" ref="E42:E58" si="12">$B42   +$C42   +$D42</f>
        <v>1131000</v>
      </c>
      <c r="F42" s="48">
        <v>1131000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787000</v>
      </c>
      <c r="C50" s="44">
        <f t="shared" si="19"/>
        <v>0</v>
      </c>
      <c r="D50" s="44">
        <f t="shared" si="19"/>
        <v>0</v>
      </c>
      <c r="E50" s="44">
        <f t="shared" si="19"/>
        <v>787000</v>
      </c>
      <c r="F50" s="45">
        <f t="shared" si="19"/>
        <v>787000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787000</v>
      </c>
      <c r="C53" s="47"/>
      <c r="D53" s="47"/>
      <c r="E53" s="47">
        <f t="shared" si="12"/>
        <v>787000</v>
      </c>
      <c r="F53" s="48">
        <v>787000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59728000</v>
      </c>
      <c r="C55" s="44">
        <f t="shared" si="20"/>
        <v>0</v>
      </c>
      <c r="D55" s="44">
        <f t="shared" si="20"/>
        <v>0</v>
      </c>
      <c r="E55" s="44">
        <f t="shared" si="20"/>
        <v>59728000</v>
      </c>
      <c r="F55" s="45">
        <f t="shared" si="20"/>
        <v>59728000</v>
      </c>
      <c r="G55" s="46">
        <f t="shared" si="20"/>
        <v>37415000</v>
      </c>
      <c r="H55" s="45">
        <f t="shared" si="20"/>
        <v>3695000</v>
      </c>
      <c r="I55" s="46">
        <f t="shared" si="20"/>
        <v>14100627</v>
      </c>
      <c r="J55" s="45">
        <f t="shared" si="20"/>
        <v>21681000</v>
      </c>
      <c r="K55" s="46">
        <f t="shared" si="20"/>
        <v>16940474</v>
      </c>
      <c r="L55" s="45">
        <f t="shared" si="20"/>
        <v>0</v>
      </c>
      <c r="M55" s="46">
        <f t="shared" si="20"/>
        <v>1361257</v>
      </c>
      <c r="N55" s="45">
        <f t="shared" si="20"/>
        <v>0</v>
      </c>
      <c r="O55" s="46">
        <f t="shared" si="20"/>
        <v>0</v>
      </c>
      <c r="P55" s="45">
        <f t="shared" si="20"/>
        <v>25376000</v>
      </c>
      <c r="Q55" s="46">
        <f t="shared" si="20"/>
        <v>32402358</v>
      </c>
      <c r="R55" s="24">
        <f t="shared" si="15"/>
        <v>-100</v>
      </c>
      <c r="S55" s="25">
        <f t="shared" si="16"/>
        <v>-91.964469235040298</v>
      </c>
      <c r="T55" s="24">
        <f t="shared" si="17"/>
        <v>42.485936244307524</v>
      </c>
      <c r="U55" s="26">
        <f t="shared" si="18"/>
        <v>54.249862710956329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59728000</v>
      </c>
      <c r="C59" s="56">
        <f t="shared" si="22"/>
        <v>0</v>
      </c>
      <c r="D59" s="56">
        <f t="shared" si="22"/>
        <v>0</v>
      </c>
      <c r="E59" s="56">
        <f t="shared" si="22"/>
        <v>59728000</v>
      </c>
      <c r="F59" s="57">
        <f t="shared" si="22"/>
        <v>59728000</v>
      </c>
      <c r="G59" s="58">
        <f t="shared" si="22"/>
        <v>37415000</v>
      </c>
      <c r="H59" s="57">
        <f t="shared" si="22"/>
        <v>3695000</v>
      </c>
      <c r="I59" s="58">
        <f t="shared" si="22"/>
        <v>14100627</v>
      </c>
      <c r="J59" s="57">
        <f t="shared" si="22"/>
        <v>21681000</v>
      </c>
      <c r="K59" s="58">
        <f t="shared" si="22"/>
        <v>16940474</v>
      </c>
      <c r="L59" s="57">
        <f t="shared" si="22"/>
        <v>0</v>
      </c>
      <c r="M59" s="59">
        <f t="shared" si="22"/>
        <v>1361257</v>
      </c>
      <c r="N59" s="57">
        <f t="shared" si="22"/>
        <v>0</v>
      </c>
      <c r="O59" s="58">
        <f t="shared" si="22"/>
        <v>0</v>
      </c>
      <c r="P59" s="57">
        <f t="shared" si="22"/>
        <v>25376000</v>
      </c>
      <c r="Q59" s="58">
        <f t="shared" si="22"/>
        <v>32402358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111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4934000</v>
      </c>
      <c r="C8" s="41">
        <f t="shared" si="0"/>
        <v>0</v>
      </c>
      <c r="D8" s="41">
        <f t="shared" si="0"/>
        <v>0</v>
      </c>
      <c r="E8" s="41">
        <f t="shared" si="0"/>
        <v>4934000</v>
      </c>
      <c r="F8" s="42">
        <f t="shared" si="0"/>
        <v>4934000</v>
      </c>
      <c r="G8" s="43">
        <f t="shared" si="0"/>
        <v>3303000</v>
      </c>
      <c r="H8" s="42">
        <f t="shared" si="0"/>
        <v>812000</v>
      </c>
      <c r="I8" s="43">
        <f t="shared" si="0"/>
        <v>763815</v>
      </c>
      <c r="J8" s="42">
        <f t="shared" si="0"/>
        <v>923000</v>
      </c>
      <c r="K8" s="43">
        <f t="shared" si="0"/>
        <v>898913</v>
      </c>
      <c r="L8" s="42">
        <f t="shared" si="0"/>
        <v>0</v>
      </c>
      <c r="M8" s="43">
        <f t="shared" si="0"/>
        <v>922792</v>
      </c>
      <c r="N8" s="42">
        <f t="shared" si="0"/>
        <v>0</v>
      </c>
      <c r="O8" s="43">
        <f t="shared" si="0"/>
        <v>0</v>
      </c>
      <c r="P8" s="42">
        <f t="shared" si="0"/>
        <v>1735000</v>
      </c>
      <c r="Q8" s="43">
        <f t="shared" si="0"/>
        <v>2585520</v>
      </c>
      <c r="R8" s="20">
        <f>IF($J8    =0,0,(($L8    -$J8    )/$J8    )*100)</f>
        <v>-100</v>
      </c>
      <c r="S8" s="21">
        <f>IF($K8    =0,0,(($M8    -$K8    )/$K8    )*100)</f>
        <v>2.6564306000691946</v>
      </c>
      <c r="T8" s="20">
        <f>IF($E8    =0,0,($P8    /$E8    )*100)</f>
        <v>35.164167004458861</v>
      </c>
      <c r="U8" s="22">
        <f>IF($E8    =0,0,($Q8    /$E8    )*100)</f>
        <v>52.40210782326713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2516000</v>
      </c>
      <c r="C9" s="44">
        <f t="shared" si="1"/>
        <v>0</v>
      </c>
      <c r="D9" s="44">
        <f t="shared" si="1"/>
        <v>0</v>
      </c>
      <c r="E9" s="44">
        <f t="shared" si="1"/>
        <v>2516000</v>
      </c>
      <c r="F9" s="45">
        <f t="shared" si="1"/>
        <v>2516000</v>
      </c>
      <c r="G9" s="46">
        <f t="shared" si="1"/>
        <v>1761000</v>
      </c>
      <c r="H9" s="45">
        <f t="shared" si="1"/>
        <v>400000</v>
      </c>
      <c r="I9" s="46">
        <f t="shared" si="1"/>
        <v>351040</v>
      </c>
      <c r="J9" s="45">
        <f t="shared" si="1"/>
        <v>405000</v>
      </c>
      <c r="K9" s="46">
        <f t="shared" si="1"/>
        <v>404682</v>
      </c>
      <c r="L9" s="45">
        <f t="shared" si="1"/>
        <v>0</v>
      </c>
      <c r="M9" s="46">
        <f t="shared" si="1"/>
        <v>456808</v>
      </c>
      <c r="N9" s="45">
        <f t="shared" si="1"/>
        <v>0</v>
      </c>
      <c r="O9" s="46">
        <f t="shared" si="1"/>
        <v>0</v>
      </c>
      <c r="P9" s="45">
        <f t="shared" si="1"/>
        <v>805000</v>
      </c>
      <c r="Q9" s="46">
        <f t="shared" si="1"/>
        <v>1212530</v>
      </c>
      <c r="R9" s="24">
        <f>IF($J9    =0,0,(($L9    -$J9    )/$J9    )*100)</f>
        <v>-100</v>
      </c>
      <c r="S9" s="25">
        <f>IF($K9    =0,0,(($M9    -$K9    )/$K9    )*100)</f>
        <v>12.880731043140045</v>
      </c>
      <c r="T9" s="24">
        <f>IF($E9    =0,0,($P9    /$E9    )*100)</f>
        <v>31.995230524642288</v>
      </c>
      <c r="U9" s="26">
        <f>IF($E9    =0,0,($Q9    /$E9    )*100)</f>
        <v>48.192766295707472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/>
      <c r="C10" s="47"/>
      <c r="D10" s="47"/>
      <c r="E10" s="47">
        <f t="shared" ref="E10:E41" si="2">$B10   +$C10   +$D10</f>
        <v>0</v>
      </c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48">
        <f t="shared" ref="P10:P41" si="3">$H10   +$J10   +$L10   +$N10</f>
        <v>0</v>
      </c>
      <c r="Q10" s="49">
        <f t="shared" ref="Q10:Q41" si="4">$I10   +$K10   +$M10   +$O10</f>
        <v>0</v>
      </c>
      <c r="R10" s="28">
        <f t="shared" ref="R10:R41" si="5">IF($J10   =0,0,(($L10   -$J10   )/$J10   )*100)</f>
        <v>0</v>
      </c>
      <c r="S10" s="29">
        <f t="shared" ref="S10:S41" si="6">IF($K10   =0,0,(($M10   -$K10   )/$K10   )*100)</f>
        <v>0</v>
      </c>
      <c r="T10" s="28">
        <f t="shared" ref="T10:T41" si="7">IF($E10   =0,0,($P10   /$E10   )*100)</f>
        <v>0</v>
      </c>
      <c r="U10" s="30">
        <f t="shared" ref="U10:U41" si="8">IF($E10   =0,0,($Q10   /$E10   )*100)</f>
        <v>0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>
        <v>2516000</v>
      </c>
      <c r="C16" s="47"/>
      <c r="D16" s="47"/>
      <c r="E16" s="47">
        <f t="shared" si="2"/>
        <v>2516000</v>
      </c>
      <c r="F16" s="48">
        <v>2516000</v>
      </c>
      <c r="G16" s="49">
        <v>1761000</v>
      </c>
      <c r="H16" s="48">
        <v>400000</v>
      </c>
      <c r="I16" s="49">
        <v>351040</v>
      </c>
      <c r="J16" s="48">
        <v>405000</v>
      </c>
      <c r="K16" s="49">
        <v>404682</v>
      </c>
      <c r="L16" s="48"/>
      <c r="M16" s="49">
        <v>456808</v>
      </c>
      <c r="N16" s="48"/>
      <c r="O16" s="49"/>
      <c r="P16" s="48">
        <f t="shared" si="3"/>
        <v>805000</v>
      </c>
      <c r="Q16" s="49">
        <f t="shared" si="4"/>
        <v>1212530</v>
      </c>
      <c r="R16" s="28">
        <f t="shared" si="5"/>
        <v>-100</v>
      </c>
      <c r="S16" s="29">
        <f t="shared" si="6"/>
        <v>12.880731043140045</v>
      </c>
      <c r="T16" s="28">
        <f t="shared" si="7"/>
        <v>31.995230524642288</v>
      </c>
      <c r="U16" s="30">
        <f t="shared" si="8"/>
        <v>48.192766295707472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2418000</v>
      </c>
      <c r="C24" s="44">
        <f t="shared" si="9"/>
        <v>0</v>
      </c>
      <c r="D24" s="44">
        <f t="shared" si="9"/>
        <v>0</v>
      </c>
      <c r="E24" s="44">
        <f t="shared" si="9"/>
        <v>2418000</v>
      </c>
      <c r="F24" s="45">
        <f t="shared" si="9"/>
        <v>2418000</v>
      </c>
      <c r="G24" s="46">
        <f t="shared" si="9"/>
        <v>1542000</v>
      </c>
      <c r="H24" s="45">
        <f t="shared" si="9"/>
        <v>412000</v>
      </c>
      <c r="I24" s="46">
        <f t="shared" si="9"/>
        <v>412775</v>
      </c>
      <c r="J24" s="45">
        <f t="shared" si="9"/>
        <v>518000</v>
      </c>
      <c r="K24" s="46">
        <f t="shared" si="9"/>
        <v>494231</v>
      </c>
      <c r="L24" s="45">
        <f t="shared" si="9"/>
        <v>0</v>
      </c>
      <c r="M24" s="46">
        <f t="shared" si="9"/>
        <v>465984</v>
      </c>
      <c r="N24" s="45">
        <f t="shared" si="9"/>
        <v>0</v>
      </c>
      <c r="O24" s="46">
        <f t="shared" si="9"/>
        <v>0</v>
      </c>
      <c r="P24" s="45">
        <f t="shared" si="9"/>
        <v>930000</v>
      </c>
      <c r="Q24" s="46">
        <f t="shared" si="9"/>
        <v>1372990</v>
      </c>
      <c r="R24" s="24">
        <f t="shared" si="5"/>
        <v>-100</v>
      </c>
      <c r="S24" s="25">
        <f t="shared" si="6"/>
        <v>-5.7153436348590034</v>
      </c>
      <c r="T24" s="24">
        <f t="shared" si="7"/>
        <v>38.461538461538467</v>
      </c>
      <c r="U24" s="26">
        <f t="shared" si="8"/>
        <v>56.782051282051285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1250000</v>
      </c>
      <c r="C27" s="47"/>
      <c r="D27" s="47"/>
      <c r="E27" s="47">
        <f t="shared" si="2"/>
        <v>1250000</v>
      </c>
      <c r="F27" s="48">
        <v>1250000</v>
      </c>
      <c r="G27" s="49">
        <v>1250000</v>
      </c>
      <c r="H27" s="48">
        <v>295000</v>
      </c>
      <c r="I27" s="49">
        <v>295551</v>
      </c>
      <c r="J27" s="48">
        <v>384000</v>
      </c>
      <c r="K27" s="49">
        <v>360341</v>
      </c>
      <c r="L27" s="48"/>
      <c r="M27" s="49">
        <v>287538</v>
      </c>
      <c r="N27" s="48"/>
      <c r="O27" s="49"/>
      <c r="P27" s="48">
        <f t="shared" si="3"/>
        <v>679000</v>
      </c>
      <c r="Q27" s="49">
        <f t="shared" si="4"/>
        <v>943430</v>
      </c>
      <c r="R27" s="28">
        <f t="shared" si="5"/>
        <v>-100</v>
      </c>
      <c r="S27" s="29">
        <f t="shared" si="6"/>
        <v>-20.203917955492159</v>
      </c>
      <c r="T27" s="28">
        <f t="shared" si="7"/>
        <v>54.32</v>
      </c>
      <c r="U27" s="30">
        <f t="shared" si="8"/>
        <v>75.474400000000003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1168000</v>
      </c>
      <c r="C29" s="47"/>
      <c r="D29" s="47"/>
      <c r="E29" s="47">
        <f t="shared" si="2"/>
        <v>1168000</v>
      </c>
      <c r="F29" s="48">
        <v>1168000</v>
      </c>
      <c r="G29" s="49">
        <v>292000</v>
      </c>
      <c r="H29" s="48">
        <v>117000</v>
      </c>
      <c r="I29" s="49">
        <v>117224</v>
      </c>
      <c r="J29" s="48">
        <v>134000</v>
      </c>
      <c r="K29" s="49">
        <v>133890</v>
      </c>
      <c r="L29" s="48"/>
      <c r="M29" s="49">
        <v>178446</v>
      </c>
      <c r="N29" s="48"/>
      <c r="O29" s="49"/>
      <c r="P29" s="48">
        <f t="shared" si="3"/>
        <v>251000</v>
      </c>
      <c r="Q29" s="49">
        <f t="shared" si="4"/>
        <v>429560</v>
      </c>
      <c r="R29" s="28">
        <f t="shared" si="5"/>
        <v>-100</v>
      </c>
      <c r="S29" s="29">
        <f t="shared" si="6"/>
        <v>33.278064082455749</v>
      </c>
      <c r="T29" s="28">
        <f t="shared" si="7"/>
        <v>21.489726027397261</v>
      </c>
      <c r="U29" s="30">
        <f t="shared" si="8"/>
        <v>36.777397260273972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4934000</v>
      </c>
      <c r="C55" s="44">
        <f t="shared" si="20"/>
        <v>0</v>
      </c>
      <c r="D55" s="44">
        <f t="shared" si="20"/>
        <v>0</v>
      </c>
      <c r="E55" s="44">
        <f t="shared" si="20"/>
        <v>4934000</v>
      </c>
      <c r="F55" s="45">
        <f t="shared" si="20"/>
        <v>4934000</v>
      </c>
      <c r="G55" s="46">
        <f t="shared" si="20"/>
        <v>3303000</v>
      </c>
      <c r="H55" s="45">
        <f t="shared" si="20"/>
        <v>812000</v>
      </c>
      <c r="I55" s="46">
        <f t="shared" si="20"/>
        <v>763815</v>
      </c>
      <c r="J55" s="45">
        <f t="shared" si="20"/>
        <v>923000</v>
      </c>
      <c r="K55" s="46">
        <f t="shared" si="20"/>
        <v>898913</v>
      </c>
      <c r="L55" s="45">
        <f t="shared" si="20"/>
        <v>0</v>
      </c>
      <c r="M55" s="46">
        <f t="shared" si="20"/>
        <v>922792</v>
      </c>
      <c r="N55" s="45">
        <f t="shared" si="20"/>
        <v>0</v>
      </c>
      <c r="O55" s="46">
        <f t="shared" si="20"/>
        <v>0</v>
      </c>
      <c r="P55" s="45">
        <f t="shared" si="20"/>
        <v>1735000</v>
      </c>
      <c r="Q55" s="46">
        <f t="shared" si="20"/>
        <v>2585520</v>
      </c>
      <c r="R55" s="24">
        <f t="shared" si="15"/>
        <v>-100</v>
      </c>
      <c r="S55" s="25">
        <f t="shared" si="16"/>
        <v>2.6564306000691946</v>
      </c>
      <c r="T55" s="24">
        <f t="shared" si="17"/>
        <v>35.164167004458861</v>
      </c>
      <c r="U55" s="26">
        <f t="shared" si="18"/>
        <v>52.40210782326713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4934000</v>
      </c>
      <c r="C59" s="56">
        <f t="shared" si="22"/>
        <v>0</v>
      </c>
      <c r="D59" s="56">
        <f t="shared" si="22"/>
        <v>0</v>
      </c>
      <c r="E59" s="56">
        <f t="shared" si="22"/>
        <v>4934000</v>
      </c>
      <c r="F59" s="57">
        <f t="shared" si="22"/>
        <v>4934000</v>
      </c>
      <c r="G59" s="58">
        <f t="shared" si="22"/>
        <v>3303000</v>
      </c>
      <c r="H59" s="57">
        <f t="shared" si="22"/>
        <v>812000</v>
      </c>
      <c r="I59" s="58">
        <f t="shared" si="22"/>
        <v>763815</v>
      </c>
      <c r="J59" s="57">
        <f t="shared" si="22"/>
        <v>923000</v>
      </c>
      <c r="K59" s="58">
        <f t="shared" si="22"/>
        <v>898913</v>
      </c>
      <c r="L59" s="57">
        <f t="shared" si="22"/>
        <v>0</v>
      </c>
      <c r="M59" s="59">
        <f t="shared" si="22"/>
        <v>922792</v>
      </c>
      <c r="N59" s="57">
        <f t="shared" si="22"/>
        <v>0</v>
      </c>
      <c r="O59" s="58">
        <f t="shared" si="22"/>
        <v>0</v>
      </c>
      <c r="P59" s="57">
        <f t="shared" si="22"/>
        <v>1735000</v>
      </c>
      <c r="Q59" s="58">
        <f t="shared" si="22"/>
        <v>2585520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49840000</v>
      </c>
      <c r="C8" s="41">
        <f t="shared" si="0"/>
        <v>0</v>
      </c>
      <c r="D8" s="41">
        <f t="shared" si="0"/>
        <v>0</v>
      </c>
      <c r="E8" s="41">
        <f t="shared" si="0"/>
        <v>49840000</v>
      </c>
      <c r="F8" s="42">
        <f t="shared" si="0"/>
        <v>49840000</v>
      </c>
      <c r="G8" s="43">
        <f t="shared" si="0"/>
        <v>25939000</v>
      </c>
      <c r="H8" s="42">
        <f t="shared" si="0"/>
        <v>4143000</v>
      </c>
      <c r="I8" s="43">
        <f t="shared" si="0"/>
        <v>5294202</v>
      </c>
      <c r="J8" s="42">
        <f t="shared" si="0"/>
        <v>2710000</v>
      </c>
      <c r="K8" s="43">
        <f t="shared" si="0"/>
        <v>4690946</v>
      </c>
      <c r="L8" s="42">
        <f t="shared" si="0"/>
        <v>0</v>
      </c>
      <c r="M8" s="43">
        <f t="shared" si="0"/>
        <v>0</v>
      </c>
      <c r="N8" s="42">
        <f t="shared" si="0"/>
        <v>0</v>
      </c>
      <c r="O8" s="43">
        <f t="shared" si="0"/>
        <v>0</v>
      </c>
      <c r="P8" s="42">
        <f t="shared" si="0"/>
        <v>6853000</v>
      </c>
      <c r="Q8" s="43">
        <f t="shared" si="0"/>
        <v>9985148</v>
      </c>
      <c r="R8" s="20">
        <f>IF($J8    =0,0,(($L8    -$J8    )/$J8    )*100)</f>
        <v>-100</v>
      </c>
      <c r="S8" s="21">
        <f>IF($K8    =0,0,(($M8    -$K8    )/$K8    )*100)</f>
        <v>-100</v>
      </c>
      <c r="T8" s="20">
        <f>IF($E8    =0,0,($P8    /$E8    )*100)</f>
        <v>13.750000000000002</v>
      </c>
      <c r="U8" s="22">
        <f>IF($E8    =0,0,($Q8    /$E8    )*100)</f>
        <v>20.03440609951846</v>
      </c>
      <c r="V8" s="42">
        <f>+V9+V24</f>
        <v>7055000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46982000</v>
      </c>
      <c r="C9" s="44">
        <f t="shared" si="1"/>
        <v>0</v>
      </c>
      <c r="D9" s="44">
        <f t="shared" si="1"/>
        <v>0</v>
      </c>
      <c r="E9" s="44">
        <f t="shared" si="1"/>
        <v>46982000</v>
      </c>
      <c r="F9" s="45">
        <f t="shared" si="1"/>
        <v>46982000</v>
      </c>
      <c r="G9" s="46">
        <f t="shared" si="1"/>
        <v>23428000</v>
      </c>
      <c r="H9" s="45">
        <f t="shared" si="1"/>
        <v>4121000</v>
      </c>
      <c r="I9" s="46">
        <f t="shared" si="1"/>
        <v>3492425</v>
      </c>
      <c r="J9" s="45">
        <f t="shared" si="1"/>
        <v>1260000</v>
      </c>
      <c r="K9" s="46">
        <f t="shared" si="1"/>
        <v>3956359</v>
      </c>
      <c r="L9" s="45">
        <f t="shared" si="1"/>
        <v>0</v>
      </c>
      <c r="M9" s="46">
        <f t="shared" si="1"/>
        <v>0</v>
      </c>
      <c r="N9" s="45">
        <f t="shared" si="1"/>
        <v>0</v>
      </c>
      <c r="O9" s="46">
        <f t="shared" si="1"/>
        <v>0</v>
      </c>
      <c r="P9" s="45">
        <f t="shared" si="1"/>
        <v>5381000</v>
      </c>
      <c r="Q9" s="46">
        <f t="shared" si="1"/>
        <v>7448784</v>
      </c>
      <c r="R9" s="24">
        <f>IF($J9    =0,0,(($L9    -$J9    )/$J9    )*100)</f>
        <v>-100</v>
      </c>
      <c r="S9" s="25">
        <f>IF($K9    =0,0,(($M9    -$K9    )/$K9    )*100)</f>
        <v>-100</v>
      </c>
      <c r="T9" s="24">
        <f>IF($E9    =0,0,($P9    /$E9    )*100)</f>
        <v>11.453322549061342</v>
      </c>
      <c r="U9" s="26">
        <f>IF($E9    =0,0,($Q9    /$E9    )*100)</f>
        <v>15.854548550508705</v>
      </c>
      <c r="V9" s="45">
        <f>SUM(V10:V23)</f>
        <v>7055000</v>
      </c>
      <c r="W9" s="46">
        <f>SUM(W10:W23)</f>
        <v>0</v>
      </c>
    </row>
    <row r="10" spans="1:23" x14ac:dyDescent="0.2">
      <c r="A10" s="27" t="s">
        <v>34</v>
      </c>
      <c r="B10" s="47">
        <v>11982000</v>
      </c>
      <c r="C10" s="47"/>
      <c r="D10" s="47"/>
      <c r="E10" s="47">
        <f t="shared" ref="E10:E41" si="2">$B10   +$C10   +$D10</f>
        <v>11982000</v>
      </c>
      <c r="F10" s="48">
        <v>11982000</v>
      </c>
      <c r="G10" s="49">
        <v>8428000</v>
      </c>
      <c r="H10" s="48">
        <v>2186000</v>
      </c>
      <c r="I10" s="49">
        <v>3492425</v>
      </c>
      <c r="J10" s="48">
        <v>1260000</v>
      </c>
      <c r="K10" s="49">
        <v>3956359</v>
      </c>
      <c r="L10" s="48"/>
      <c r="M10" s="49"/>
      <c r="N10" s="48"/>
      <c r="O10" s="49"/>
      <c r="P10" s="48">
        <f t="shared" ref="P10:P41" si="3">$H10   +$J10   +$L10   +$N10</f>
        <v>3446000</v>
      </c>
      <c r="Q10" s="49">
        <f t="shared" ref="Q10:Q41" si="4">$I10   +$K10   +$M10   +$O10</f>
        <v>7448784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-100</v>
      </c>
      <c r="T10" s="28">
        <f t="shared" ref="T10:T41" si="7">IF($E10   =0,0,($P10   /$E10   )*100)</f>
        <v>28.759806376231012</v>
      </c>
      <c r="U10" s="30">
        <f t="shared" ref="U10:U41" si="8">IF($E10   =0,0,($Q10   /$E10   )*100)</f>
        <v>62.166449674511767</v>
      </c>
      <c r="V10" s="48">
        <v>7055000</v>
      </c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15000000</v>
      </c>
      <c r="C13" s="47"/>
      <c r="D13" s="47"/>
      <c r="E13" s="47">
        <f t="shared" si="2"/>
        <v>15000000</v>
      </c>
      <c r="F13" s="48">
        <v>15000000</v>
      </c>
      <c r="G13" s="49">
        <v>5000000</v>
      </c>
      <c r="H13" s="48">
        <v>899000</v>
      </c>
      <c r="I13" s="49"/>
      <c r="J13" s="48"/>
      <c r="K13" s="49"/>
      <c r="L13" s="48"/>
      <c r="M13" s="49"/>
      <c r="N13" s="48"/>
      <c r="O13" s="49"/>
      <c r="P13" s="48">
        <f t="shared" si="3"/>
        <v>899000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5.9933333333333332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20000000</v>
      </c>
      <c r="C23" s="47"/>
      <c r="D23" s="47"/>
      <c r="E23" s="47">
        <f t="shared" si="2"/>
        <v>20000000</v>
      </c>
      <c r="F23" s="48">
        <v>20000000</v>
      </c>
      <c r="G23" s="49">
        <v>10000000</v>
      </c>
      <c r="H23" s="48">
        <v>1036000</v>
      </c>
      <c r="I23" s="49"/>
      <c r="J23" s="48"/>
      <c r="K23" s="49"/>
      <c r="L23" s="48"/>
      <c r="M23" s="49"/>
      <c r="N23" s="48"/>
      <c r="O23" s="49"/>
      <c r="P23" s="48">
        <f t="shared" si="3"/>
        <v>1036000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5.18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2858000</v>
      </c>
      <c r="C24" s="44">
        <f t="shared" si="9"/>
        <v>0</v>
      </c>
      <c r="D24" s="44">
        <f t="shared" si="9"/>
        <v>0</v>
      </c>
      <c r="E24" s="44">
        <f t="shared" si="9"/>
        <v>2858000</v>
      </c>
      <c r="F24" s="45">
        <f t="shared" si="9"/>
        <v>2858000</v>
      </c>
      <c r="G24" s="46">
        <f t="shared" si="9"/>
        <v>2511000</v>
      </c>
      <c r="H24" s="45">
        <f t="shared" si="9"/>
        <v>22000</v>
      </c>
      <c r="I24" s="46">
        <f t="shared" si="9"/>
        <v>1801777</v>
      </c>
      <c r="J24" s="45">
        <f t="shared" si="9"/>
        <v>1450000</v>
      </c>
      <c r="K24" s="46">
        <f t="shared" si="9"/>
        <v>734587</v>
      </c>
      <c r="L24" s="45">
        <f t="shared" si="9"/>
        <v>0</v>
      </c>
      <c r="M24" s="46">
        <f t="shared" si="9"/>
        <v>0</v>
      </c>
      <c r="N24" s="45">
        <f t="shared" si="9"/>
        <v>0</v>
      </c>
      <c r="O24" s="46">
        <f t="shared" si="9"/>
        <v>0</v>
      </c>
      <c r="P24" s="45">
        <f t="shared" si="9"/>
        <v>1472000</v>
      </c>
      <c r="Q24" s="46">
        <f t="shared" si="9"/>
        <v>2536364</v>
      </c>
      <c r="R24" s="24">
        <f t="shared" si="5"/>
        <v>-100</v>
      </c>
      <c r="S24" s="25">
        <f t="shared" si="6"/>
        <v>-100</v>
      </c>
      <c r="T24" s="24">
        <f t="shared" si="7"/>
        <v>51.504548635409378</v>
      </c>
      <c r="U24" s="26">
        <f t="shared" si="8"/>
        <v>88.746116165150454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1700000</v>
      </c>
      <c r="C27" s="47"/>
      <c r="D27" s="47"/>
      <c r="E27" s="47">
        <f t="shared" si="2"/>
        <v>1700000</v>
      </c>
      <c r="F27" s="48">
        <v>1700000</v>
      </c>
      <c r="G27" s="49">
        <v>1700000</v>
      </c>
      <c r="H27" s="48"/>
      <c r="I27" s="49">
        <v>1092064</v>
      </c>
      <c r="J27" s="48">
        <v>1321000</v>
      </c>
      <c r="K27" s="49">
        <v>228679</v>
      </c>
      <c r="L27" s="48"/>
      <c r="M27" s="49"/>
      <c r="N27" s="48"/>
      <c r="O27" s="49"/>
      <c r="P27" s="48">
        <f t="shared" si="3"/>
        <v>1321000</v>
      </c>
      <c r="Q27" s="49">
        <f t="shared" si="4"/>
        <v>1320743</v>
      </c>
      <c r="R27" s="28">
        <f t="shared" si="5"/>
        <v>-100</v>
      </c>
      <c r="S27" s="29">
        <f t="shared" si="6"/>
        <v>-100</v>
      </c>
      <c r="T27" s="28">
        <f t="shared" si="7"/>
        <v>77.705882352941174</v>
      </c>
      <c r="U27" s="30">
        <f t="shared" si="8"/>
        <v>77.690764705882358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1158000</v>
      </c>
      <c r="C29" s="47"/>
      <c r="D29" s="47"/>
      <c r="E29" s="47">
        <f t="shared" si="2"/>
        <v>1158000</v>
      </c>
      <c r="F29" s="48">
        <v>1158000</v>
      </c>
      <c r="G29" s="49">
        <v>811000</v>
      </c>
      <c r="H29" s="48">
        <v>22000</v>
      </c>
      <c r="I29" s="49">
        <v>709713</v>
      </c>
      <c r="J29" s="48">
        <v>129000</v>
      </c>
      <c r="K29" s="49">
        <v>505908</v>
      </c>
      <c r="L29" s="48"/>
      <c r="M29" s="49"/>
      <c r="N29" s="48"/>
      <c r="O29" s="49"/>
      <c r="P29" s="48">
        <f t="shared" si="3"/>
        <v>151000</v>
      </c>
      <c r="Q29" s="49">
        <f t="shared" si="4"/>
        <v>1215621</v>
      </c>
      <c r="R29" s="28">
        <f t="shared" si="5"/>
        <v>-100</v>
      </c>
      <c r="S29" s="29">
        <f t="shared" si="6"/>
        <v>-100</v>
      </c>
      <c r="T29" s="28">
        <f t="shared" si="7"/>
        <v>13.03972366148532</v>
      </c>
      <c r="U29" s="30">
        <f t="shared" si="8"/>
        <v>104.97590673575129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9930000</v>
      </c>
      <c r="C39" s="53">
        <f t="shared" si="10"/>
        <v>0</v>
      </c>
      <c r="D39" s="53">
        <f t="shared" si="10"/>
        <v>0</v>
      </c>
      <c r="E39" s="53">
        <f t="shared" si="10"/>
        <v>9930000</v>
      </c>
      <c r="F39" s="54">
        <f t="shared" si="10"/>
        <v>9930000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9930000</v>
      </c>
      <c r="C40" s="44">
        <f t="shared" si="11"/>
        <v>0</v>
      </c>
      <c r="D40" s="44">
        <f t="shared" si="11"/>
        <v>0</v>
      </c>
      <c r="E40" s="44">
        <f t="shared" si="11"/>
        <v>9930000</v>
      </c>
      <c r="F40" s="45">
        <f t="shared" si="11"/>
        <v>9930000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9930000</v>
      </c>
      <c r="C42" s="47"/>
      <c r="D42" s="47"/>
      <c r="E42" s="47">
        <f t="shared" ref="E42:E58" si="12">$B42   +$C42   +$D42</f>
        <v>9930000</v>
      </c>
      <c r="F42" s="48">
        <v>9930000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59770000</v>
      </c>
      <c r="C55" s="44">
        <f t="shared" si="20"/>
        <v>0</v>
      </c>
      <c r="D55" s="44">
        <f t="shared" si="20"/>
        <v>0</v>
      </c>
      <c r="E55" s="44">
        <f t="shared" si="20"/>
        <v>59770000</v>
      </c>
      <c r="F55" s="45">
        <f t="shared" si="20"/>
        <v>59770000</v>
      </c>
      <c r="G55" s="46">
        <f t="shared" si="20"/>
        <v>25939000</v>
      </c>
      <c r="H55" s="45">
        <f t="shared" si="20"/>
        <v>4143000</v>
      </c>
      <c r="I55" s="46">
        <f t="shared" si="20"/>
        <v>5294202</v>
      </c>
      <c r="J55" s="45">
        <f t="shared" si="20"/>
        <v>2710000</v>
      </c>
      <c r="K55" s="46">
        <f t="shared" si="20"/>
        <v>4690946</v>
      </c>
      <c r="L55" s="45">
        <f t="shared" si="20"/>
        <v>0</v>
      </c>
      <c r="M55" s="46">
        <f t="shared" si="20"/>
        <v>0</v>
      </c>
      <c r="N55" s="45">
        <f t="shared" si="20"/>
        <v>0</v>
      </c>
      <c r="O55" s="46">
        <f t="shared" si="20"/>
        <v>0</v>
      </c>
      <c r="P55" s="45">
        <f t="shared" si="20"/>
        <v>6853000</v>
      </c>
      <c r="Q55" s="46">
        <f t="shared" si="20"/>
        <v>9985148</v>
      </c>
      <c r="R55" s="24">
        <f t="shared" si="15"/>
        <v>-100</v>
      </c>
      <c r="S55" s="25">
        <f t="shared" si="16"/>
        <v>-100</v>
      </c>
      <c r="T55" s="24">
        <f t="shared" si="17"/>
        <v>11.46561820311193</v>
      </c>
      <c r="U55" s="26">
        <f t="shared" si="18"/>
        <v>16.705952819140037</v>
      </c>
      <c r="V55" s="45">
        <f>+V8+V39</f>
        <v>7055000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59770000</v>
      </c>
      <c r="C59" s="56">
        <f t="shared" si="22"/>
        <v>0</v>
      </c>
      <c r="D59" s="56">
        <f t="shared" si="22"/>
        <v>0</v>
      </c>
      <c r="E59" s="56">
        <f t="shared" si="22"/>
        <v>59770000</v>
      </c>
      <c r="F59" s="57">
        <f t="shared" si="22"/>
        <v>59770000</v>
      </c>
      <c r="G59" s="58">
        <f t="shared" si="22"/>
        <v>25939000</v>
      </c>
      <c r="H59" s="57">
        <f t="shared" si="22"/>
        <v>4143000</v>
      </c>
      <c r="I59" s="58">
        <f t="shared" si="22"/>
        <v>5294202</v>
      </c>
      <c r="J59" s="57">
        <f t="shared" si="22"/>
        <v>2710000</v>
      </c>
      <c r="K59" s="58">
        <f t="shared" si="22"/>
        <v>4690946</v>
      </c>
      <c r="L59" s="57">
        <f t="shared" si="22"/>
        <v>0</v>
      </c>
      <c r="M59" s="59">
        <f t="shared" si="22"/>
        <v>0</v>
      </c>
      <c r="N59" s="57">
        <f t="shared" si="22"/>
        <v>0</v>
      </c>
      <c r="O59" s="58">
        <f t="shared" si="22"/>
        <v>0</v>
      </c>
      <c r="P59" s="57">
        <f t="shared" si="22"/>
        <v>6853000</v>
      </c>
      <c r="Q59" s="58">
        <f t="shared" si="22"/>
        <v>9985148</v>
      </c>
      <c r="R59" s="2"/>
      <c r="S59" s="3"/>
      <c r="T59" s="2"/>
      <c r="U59" s="3"/>
      <c r="V59" s="57">
        <f>+V55+V56</f>
        <v>7055000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7429000</v>
      </c>
      <c r="C8" s="41">
        <f t="shared" si="0"/>
        <v>0</v>
      </c>
      <c r="D8" s="41">
        <f t="shared" si="0"/>
        <v>0</v>
      </c>
      <c r="E8" s="41">
        <f t="shared" si="0"/>
        <v>7429000</v>
      </c>
      <c r="F8" s="42">
        <f t="shared" si="0"/>
        <v>7429000</v>
      </c>
      <c r="G8" s="43">
        <f t="shared" si="0"/>
        <v>4978000</v>
      </c>
      <c r="H8" s="42">
        <f t="shared" si="0"/>
        <v>1370000</v>
      </c>
      <c r="I8" s="43">
        <f t="shared" si="0"/>
        <v>1233978</v>
      </c>
      <c r="J8" s="42">
        <f t="shared" si="0"/>
        <v>2630000</v>
      </c>
      <c r="K8" s="43">
        <f t="shared" si="0"/>
        <v>1512953</v>
      </c>
      <c r="L8" s="42">
        <f t="shared" si="0"/>
        <v>0</v>
      </c>
      <c r="M8" s="43">
        <f t="shared" si="0"/>
        <v>2045947</v>
      </c>
      <c r="N8" s="42">
        <f t="shared" si="0"/>
        <v>0</v>
      </c>
      <c r="O8" s="43">
        <f t="shared" si="0"/>
        <v>0</v>
      </c>
      <c r="P8" s="42">
        <f t="shared" si="0"/>
        <v>4000000</v>
      </c>
      <c r="Q8" s="43">
        <f t="shared" si="0"/>
        <v>4792878</v>
      </c>
      <c r="R8" s="20">
        <f>IF($J8    =0,0,(($L8    -$J8    )/$J8    )*100)</f>
        <v>-100</v>
      </c>
      <c r="S8" s="21">
        <f>IF($K8    =0,0,(($M8    -$K8    )/$K8    )*100)</f>
        <v>35.228721579586413</v>
      </c>
      <c r="T8" s="20">
        <f>IF($E8    =0,0,($P8    /$E8    )*100)</f>
        <v>53.843047516489428</v>
      </c>
      <c r="U8" s="22">
        <f>IF($E8    =0,0,($Q8    /$E8    )*100)</f>
        <v>64.515789473684208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1979000</v>
      </c>
      <c r="C9" s="44">
        <f t="shared" si="1"/>
        <v>0</v>
      </c>
      <c r="D9" s="44">
        <f t="shared" si="1"/>
        <v>0</v>
      </c>
      <c r="E9" s="44">
        <f t="shared" si="1"/>
        <v>1979000</v>
      </c>
      <c r="F9" s="45">
        <f t="shared" si="1"/>
        <v>1979000</v>
      </c>
      <c r="G9" s="46">
        <f t="shared" si="1"/>
        <v>1385000</v>
      </c>
      <c r="H9" s="45">
        <f t="shared" si="1"/>
        <v>266000</v>
      </c>
      <c r="I9" s="46">
        <f t="shared" si="1"/>
        <v>223708</v>
      </c>
      <c r="J9" s="45">
        <f t="shared" si="1"/>
        <v>0</v>
      </c>
      <c r="K9" s="46">
        <f t="shared" si="1"/>
        <v>281699</v>
      </c>
      <c r="L9" s="45">
        <f t="shared" si="1"/>
        <v>0</v>
      </c>
      <c r="M9" s="46">
        <f t="shared" si="1"/>
        <v>565485</v>
      </c>
      <c r="N9" s="45">
        <f t="shared" si="1"/>
        <v>0</v>
      </c>
      <c r="O9" s="46">
        <f t="shared" si="1"/>
        <v>0</v>
      </c>
      <c r="P9" s="45">
        <f t="shared" si="1"/>
        <v>266000</v>
      </c>
      <c r="Q9" s="46">
        <f t="shared" si="1"/>
        <v>1070892</v>
      </c>
      <c r="R9" s="24">
        <f>IF($J9    =0,0,(($L9    -$J9    )/$J9    )*100)</f>
        <v>0</v>
      </c>
      <c r="S9" s="25">
        <f>IF($K9    =0,0,(($M9    -$K9    )/$K9    )*100)</f>
        <v>100.74086169989953</v>
      </c>
      <c r="T9" s="24">
        <f>IF($E9    =0,0,($P9    /$E9    )*100)</f>
        <v>13.441131884790297</v>
      </c>
      <c r="U9" s="26">
        <f>IF($E9    =0,0,($Q9    /$E9    )*100)</f>
        <v>54.112784234461856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/>
      <c r="C10" s="47"/>
      <c r="D10" s="47"/>
      <c r="E10" s="47">
        <f t="shared" ref="E10:E41" si="2">$B10   +$C10   +$D10</f>
        <v>0</v>
      </c>
      <c r="F10" s="48"/>
      <c r="G10" s="49"/>
      <c r="H10" s="48"/>
      <c r="I10" s="49"/>
      <c r="J10" s="48"/>
      <c r="K10" s="49"/>
      <c r="L10" s="48"/>
      <c r="M10" s="49"/>
      <c r="N10" s="48"/>
      <c r="O10" s="49"/>
      <c r="P10" s="48">
        <f t="shared" ref="P10:P41" si="3">$H10   +$J10   +$L10   +$N10</f>
        <v>0</v>
      </c>
      <c r="Q10" s="49">
        <f t="shared" ref="Q10:Q41" si="4">$I10   +$K10   +$M10   +$O10</f>
        <v>0</v>
      </c>
      <c r="R10" s="28">
        <f t="shared" ref="R10:R41" si="5">IF($J10   =0,0,(($L10   -$J10   )/$J10   )*100)</f>
        <v>0</v>
      </c>
      <c r="S10" s="29">
        <f t="shared" ref="S10:S41" si="6">IF($K10   =0,0,(($M10   -$K10   )/$K10   )*100)</f>
        <v>0</v>
      </c>
      <c r="T10" s="28">
        <f t="shared" ref="T10:T41" si="7">IF($E10   =0,0,($P10   /$E10   )*100)</f>
        <v>0</v>
      </c>
      <c r="U10" s="30">
        <f t="shared" ref="U10:U41" si="8">IF($E10   =0,0,($Q10   /$E10   )*100)</f>
        <v>0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>
        <v>1979000</v>
      </c>
      <c r="C16" s="47"/>
      <c r="D16" s="47"/>
      <c r="E16" s="47">
        <f t="shared" si="2"/>
        <v>1979000</v>
      </c>
      <c r="F16" s="48">
        <v>1979000</v>
      </c>
      <c r="G16" s="49">
        <v>1385000</v>
      </c>
      <c r="H16" s="48">
        <v>266000</v>
      </c>
      <c r="I16" s="49">
        <v>223708</v>
      </c>
      <c r="J16" s="48"/>
      <c r="K16" s="49">
        <v>281699</v>
      </c>
      <c r="L16" s="48"/>
      <c r="M16" s="49">
        <v>565485</v>
      </c>
      <c r="N16" s="48"/>
      <c r="O16" s="49"/>
      <c r="P16" s="48">
        <f t="shared" si="3"/>
        <v>266000</v>
      </c>
      <c r="Q16" s="49">
        <f t="shared" si="4"/>
        <v>1070892</v>
      </c>
      <c r="R16" s="28">
        <f t="shared" si="5"/>
        <v>0</v>
      </c>
      <c r="S16" s="29">
        <f t="shared" si="6"/>
        <v>100.74086169989953</v>
      </c>
      <c r="T16" s="28">
        <f t="shared" si="7"/>
        <v>13.441131884790297</v>
      </c>
      <c r="U16" s="30">
        <f t="shared" si="8"/>
        <v>54.112784234461856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/>
      <c r="C23" s="47"/>
      <c r="D23" s="47"/>
      <c r="E23" s="47">
        <f t="shared" si="2"/>
        <v>0</v>
      </c>
      <c r="F23" s="48"/>
      <c r="G23" s="49"/>
      <c r="H23" s="48"/>
      <c r="I23" s="49"/>
      <c r="J23" s="48"/>
      <c r="K23" s="49"/>
      <c r="L23" s="48"/>
      <c r="M23" s="49"/>
      <c r="N23" s="48"/>
      <c r="O23" s="49"/>
      <c r="P23" s="48">
        <f t="shared" si="3"/>
        <v>0</v>
      </c>
      <c r="Q23" s="49">
        <f t="shared" si="4"/>
        <v>0</v>
      </c>
      <c r="R23" s="28">
        <f t="shared" si="5"/>
        <v>0</v>
      </c>
      <c r="S23" s="29">
        <f t="shared" si="6"/>
        <v>0</v>
      </c>
      <c r="T23" s="28">
        <f t="shared" si="7"/>
        <v>0</v>
      </c>
      <c r="U23" s="30">
        <f t="shared" si="8"/>
        <v>0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5450000</v>
      </c>
      <c r="C24" s="44">
        <f t="shared" si="9"/>
        <v>0</v>
      </c>
      <c r="D24" s="44">
        <f t="shared" si="9"/>
        <v>0</v>
      </c>
      <c r="E24" s="44">
        <f t="shared" si="9"/>
        <v>5450000</v>
      </c>
      <c r="F24" s="45">
        <f t="shared" si="9"/>
        <v>5450000</v>
      </c>
      <c r="G24" s="46">
        <f t="shared" si="9"/>
        <v>3593000</v>
      </c>
      <c r="H24" s="45">
        <f t="shared" si="9"/>
        <v>1104000</v>
      </c>
      <c r="I24" s="46">
        <f t="shared" si="9"/>
        <v>1010270</v>
      </c>
      <c r="J24" s="45">
        <f t="shared" si="9"/>
        <v>2630000</v>
      </c>
      <c r="K24" s="46">
        <f t="shared" si="9"/>
        <v>1231254</v>
      </c>
      <c r="L24" s="45">
        <f t="shared" si="9"/>
        <v>0</v>
      </c>
      <c r="M24" s="46">
        <f t="shared" si="9"/>
        <v>1480462</v>
      </c>
      <c r="N24" s="45">
        <f t="shared" si="9"/>
        <v>0</v>
      </c>
      <c r="O24" s="46">
        <f t="shared" si="9"/>
        <v>0</v>
      </c>
      <c r="P24" s="45">
        <f t="shared" si="9"/>
        <v>3734000</v>
      </c>
      <c r="Q24" s="46">
        <f t="shared" si="9"/>
        <v>3721986</v>
      </c>
      <c r="R24" s="24">
        <f t="shared" si="5"/>
        <v>-100</v>
      </c>
      <c r="S24" s="25">
        <f t="shared" si="6"/>
        <v>20.240177899929666</v>
      </c>
      <c r="T24" s="24">
        <f t="shared" si="7"/>
        <v>68.513761467889907</v>
      </c>
      <c r="U24" s="26">
        <f t="shared" si="8"/>
        <v>68.293321100917424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1250000</v>
      </c>
      <c r="C27" s="47"/>
      <c r="D27" s="47"/>
      <c r="E27" s="47">
        <f t="shared" si="2"/>
        <v>1250000</v>
      </c>
      <c r="F27" s="48">
        <v>1250000</v>
      </c>
      <c r="G27" s="49">
        <v>1250000</v>
      </c>
      <c r="H27" s="48">
        <v>301000</v>
      </c>
      <c r="I27" s="49">
        <v>434378</v>
      </c>
      <c r="J27" s="48">
        <v>72000</v>
      </c>
      <c r="K27" s="49">
        <v>46006</v>
      </c>
      <c r="L27" s="48"/>
      <c r="M27" s="49">
        <v>514395</v>
      </c>
      <c r="N27" s="48"/>
      <c r="O27" s="49"/>
      <c r="P27" s="48">
        <f t="shared" si="3"/>
        <v>373000</v>
      </c>
      <c r="Q27" s="49">
        <f t="shared" si="4"/>
        <v>994779</v>
      </c>
      <c r="R27" s="28">
        <f t="shared" si="5"/>
        <v>-100</v>
      </c>
      <c r="S27" s="29">
        <f t="shared" si="6"/>
        <v>1018.1041603269139</v>
      </c>
      <c r="T27" s="28">
        <f t="shared" si="7"/>
        <v>29.84</v>
      </c>
      <c r="U27" s="30">
        <f t="shared" si="8"/>
        <v>79.582319999999996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/>
      <c r="I29" s="49"/>
      <c r="J29" s="48">
        <v>701000</v>
      </c>
      <c r="K29" s="49">
        <v>701339</v>
      </c>
      <c r="L29" s="48"/>
      <c r="M29" s="49">
        <v>335869</v>
      </c>
      <c r="N29" s="48"/>
      <c r="O29" s="49"/>
      <c r="P29" s="48">
        <f t="shared" si="3"/>
        <v>701000</v>
      </c>
      <c r="Q29" s="49">
        <f t="shared" si="4"/>
        <v>1037208</v>
      </c>
      <c r="R29" s="28">
        <f t="shared" si="5"/>
        <v>-100</v>
      </c>
      <c r="S29" s="29">
        <f t="shared" si="6"/>
        <v>-52.110320401403598</v>
      </c>
      <c r="T29" s="28">
        <f t="shared" si="7"/>
        <v>70.099999999999994</v>
      </c>
      <c r="U29" s="30">
        <f t="shared" si="8"/>
        <v>103.7208</v>
      </c>
      <c r="V29" s="48"/>
      <c r="W29" s="49"/>
    </row>
    <row r="30" spans="1:23" x14ac:dyDescent="0.2">
      <c r="A30" s="27" t="s">
        <v>54</v>
      </c>
      <c r="B30" s="47">
        <v>3200000</v>
      </c>
      <c r="C30" s="47"/>
      <c r="D30" s="47"/>
      <c r="E30" s="47">
        <f t="shared" si="2"/>
        <v>3200000</v>
      </c>
      <c r="F30" s="48">
        <v>3200000</v>
      </c>
      <c r="G30" s="49">
        <v>1643000</v>
      </c>
      <c r="H30" s="48">
        <v>803000</v>
      </c>
      <c r="I30" s="49">
        <v>575892</v>
      </c>
      <c r="J30" s="48">
        <v>1857000</v>
      </c>
      <c r="K30" s="49">
        <v>483909</v>
      </c>
      <c r="L30" s="48"/>
      <c r="M30" s="49">
        <v>630198</v>
      </c>
      <c r="N30" s="48"/>
      <c r="O30" s="49"/>
      <c r="P30" s="48">
        <f t="shared" si="3"/>
        <v>2660000</v>
      </c>
      <c r="Q30" s="49">
        <f t="shared" si="4"/>
        <v>1689999</v>
      </c>
      <c r="R30" s="28">
        <f t="shared" si="5"/>
        <v>-100</v>
      </c>
      <c r="S30" s="29">
        <f t="shared" si="6"/>
        <v>30.230683868247954</v>
      </c>
      <c r="T30" s="28">
        <f t="shared" si="7"/>
        <v>83.125</v>
      </c>
      <c r="U30" s="30">
        <f t="shared" si="8"/>
        <v>52.812468749999994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1637000</v>
      </c>
      <c r="C39" s="53">
        <f t="shared" si="10"/>
        <v>0</v>
      </c>
      <c r="D39" s="53">
        <f t="shared" si="10"/>
        <v>0</v>
      </c>
      <c r="E39" s="53">
        <f t="shared" si="10"/>
        <v>1637000</v>
      </c>
      <c r="F39" s="54">
        <f t="shared" si="10"/>
        <v>1637000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1637000</v>
      </c>
      <c r="C50" s="44">
        <f t="shared" si="19"/>
        <v>0</v>
      </c>
      <c r="D50" s="44">
        <f t="shared" si="19"/>
        <v>0</v>
      </c>
      <c r="E50" s="44">
        <f t="shared" si="19"/>
        <v>1637000</v>
      </c>
      <c r="F50" s="45">
        <f t="shared" si="19"/>
        <v>1637000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>
        <v>1637000</v>
      </c>
      <c r="C53" s="47"/>
      <c r="D53" s="47"/>
      <c r="E53" s="47">
        <f t="shared" si="12"/>
        <v>1637000</v>
      </c>
      <c r="F53" s="48">
        <v>1637000</v>
      </c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9066000</v>
      </c>
      <c r="C55" s="44">
        <f t="shared" si="20"/>
        <v>0</v>
      </c>
      <c r="D55" s="44">
        <f t="shared" si="20"/>
        <v>0</v>
      </c>
      <c r="E55" s="44">
        <f t="shared" si="20"/>
        <v>9066000</v>
      </c>
      <c r="F55" s="45">
        <f t="shared" si="20"/>
        <v>9066000</v>
      </c>
      <c r="G55" s="46">
        <f t="shared" si="20"/>
        <v>4978000</v>
      </c>
      <c r="H55" s="45">
        <f t="shared" si="20"/>
        <v>1370000</v>
      </c>
      <c r="I55" s="46">
        <f t="shared" si="20"/>
        <v>1233978</v>
      </c>
      <c r="J55" s="45">
        <f t="shared" si="20"/>
        <v>2630000</v>
      </c>
      <c r="K55" s="46">
        <f t="shared" si="20"/>
        <v>1512953</v>
      </c>
      <c r="L55" s="45">
        <f t="shared" si="20"/>
        <v>0</v>
      </c>
      <c r="M55" s="46">
        <f t="shared" si="20"/>
        <v>2045947</v>
      </c>
      <c r="N55" s="45">
        <f t="shared" si="20"/>
        <v>0</v>
      </c>
      <c r="O55" s="46">
        <f t="shared" si="20"/>
        <v>0</v>
      </c>
      <c r="P55" s="45">
        <f t="shared" si="20"/>
        <v>4000000</v>
      </c>
      <c r="Q55" s="46">
        <f t="shared" si="20"/>
        <v>4792878</v>
      </c>
      <c r="R55" s="24">
        <f t="shared" si="15"/>
        <v>-100</v>
      </c>
      <c r="S55" s="25">
        <f t="shared" si="16"/>
        <v>35.228721579586413</v>
      </c>
      <c r="T55" s="24">
        <f t="shared" si="17"/>
        <v>44.12089124200309</v>
      </c>
      <c r="U55" s="26">
        <f t="shared" si="18"/>
        <v>52.866512243547312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9066000</v>
      </c>
      <c r="C59" s="56">
        <f t="shared" si="22"/>
        <v>0</v>
      </c>
      <c r="D59" s="56">
        <f t="shared" si="22"/>
        <v>0</v>
      </c>
      <c r="E59" s="56">
        <f t="shared" si="22"/>
        <v>9066000</v>
      </c>
      <c r="F59" s="57">
        <f t="shared" si="22"/>
        <v>9066000</v>
      </c>
      <c r="G59" s="58">
        <f t="shared" si="22"/>
        <v>4978000</v>
      </c>
      <c r="H59" s="57">
        <f t="shared" si="22"/>
        <v>1370000</v>
      </c>
      <c r="I59" s="58">
        <f t="shared" si="22"/>
        <v>1233978</v>
      </c>
      <c r="J59" s="57">
        <f t="shared" si="22"/>
        <v>2630000</v>
      </c>
      <c r="K59" s="58">
        <f t="shared" si="22"/>
        <v>1512953</v>
      </c>
      <c r="L59" s="57">
        <f t="shared" si="22"/>
        <v>0</v>
      </c>
      <c r="M59" s="59">
        <f t="shared" si="22"/>
        <v>2045947</v>
      </c>
      <c r="N59" s="57">
        <f t="shared" si="22"/>
        <v>0</v>
      </c>
      <c r="O59" s="58">
        <f t="shared" si="22"/>
        <v>0</v>
      </c>
      <c r="P59" s="57">
        <f t="shared" si="22"/>
        <v>4000000</v>
      </c>
      <c r="Q59" s="58">
        <f t="shared" si="22"/>
        <v>4792878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23282000</v>
      </c>
      <c r="C8" s="41">
        <f t="shared" si="0"/>
        <v>0</v>
      </c>
      <c r="D8" s="41">
        <f t="shared" si="0"/>
        <v>0</v>
      </c>
      <c r="E8" s="41">
        <f t="shared" si="0"/>
        <v>23282000</v>
      </c>
      <c r="F8" s="42">
        <f t="shared" si="0"/>
        <v>23282000</v>
      </c>
      <c r="G8" s="43">
        <f t="shared" si="0"/>
        <v>16782000</v>
      </c>
      <c r="H8" s="42">
        <f t="shared" si="0"/>
        <v>1800000</v>
      </c>
      <c r="I8" s="43">
        <f t="shared" si="0"/>
        <v>1128332</v>
      </c>
      <c r="J8" s="42">
        <f t="shared" si="0"/>
        <v>6616000</v>
      </c>
      <c r="K8" s="43">
        <f t="shared" si="0"/>
        <v>7765581</v>
      </c>
      <c r="L8" s="42">
        <f t="shared" si="0"/>
        <v>0</v>
      </c>
      <c r="M8" s="43">
        <f t="shared" si="0"/>
        <v>3176326</v>
      </c>
      <c r="N8" s="42">
        <f t="shared" si="0"/>
        <v>0</v>
      </c>
      <c r="O8" s="43">
        <f t="shared" si="0"/>
        <v>0</v>
      </c>
      <c r="P8" s="42">
        <f t="shared" si="0"/>
        <v>8416000</v>
      </c>
      <c r="Q8" s="43">
        <f t="shared" si="0"/>
        <v>12070239</v>
      </c>
      <c r="R8" s="20">
        <f>IF($J8    =0,0,(($L8    -$J8    )/$J8    )*100)</f>
        <v>-100</v>
      </c>
      <c r="S8" s="21">
        <f>IF($K8    =0,0,(($M8    -$K8    )/$K8    )*100)</f>
        <v>-59.097381123189621</v>
      </c>
      <c r="T8" s="20">
        <f>IF($E8    =0,0,($P8    /$E8    )*100)</f>
        <v>36.148097242504939</v>
      </c>
      <c r="U8" s="22">
        <f>IF($E8    =0,0,($Q8    /$E8    )*100)</f>
        <v>51.843651748131606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20382000</v>
      </c>
      <c r="C9" s="44">
        <f t="shared" si="1"/>
        <v>0</v>
      </c>
      <c r="D9" s="44">
        <f t="shared" si="1"/>
        <v>0</v>
      </c>
      <c r="E9" s="44">
        <f t="shared" si="1"/>
        <v>20382000</v>
      </c>
      <c r="F9" s="45">
        <f t="shared" si="1"/>
        <v>20382000</v>
      </c>
      <c r="G9" s="46">
        <f t="shared" si="1"/>
        <v>14632000</v>
      </c>
      <c r="H9" s="45">
        <f t="shared" si="1"/>
        <v>1315000</v>
      </c>
      <c r="I9" s="46">
        <f t="shared" si="1"/>
        <v>643226</v>
      </c>
      <c r="J9" s="45">
        <f t="shared" si="1"/>
        <v>6004000</v>
      </c>
      <c r="K9" s="46">
        <f t="shared" si="1"/>
        <v>7118193</v>
      </c>
      <c r="L9" s="45">
        <f t="shared" si="1"/>
        <v>0</v>
      </c>
      <c r="M9" s="46">
        <f t="shared" si="1"/>
        <v>2443315</v>
      </c>
      <c r="N9" s="45">
        <f t="shared" si="1"/>
        <v>0</v>
      </c>
      <c r="O9" s="46">
        <f t="shared" si="1"/>
        <v>0</v>
      </c>
      <c r="P9" s="45">
        <f t="shared" si="1"/>
        <v>7319000</v>
      </c>
      <c r="Q9" s="46">
        <f t="shared" si="1"/>
        <v>10204734</v>
      </c>
      <c r="R9" s="24">
        <f>IF($J9    =0,0,(($L9    -$J9    )/$J9    )*100)</f>
        <v>-100</v>
      </c>
      <c r="S9" s="25">
        <f>IF($K9    =0,0,(($M9    -$K9    )/$K9    )*100)</f>
        <v>-65.675066691785403</v>
      </c>
      <c r="T9" s="24">
        <f>IF($E9    =0,0,($P9    /$E9    )*100)</f>
        <v>35.909135511726035</v>
      </c>
      <c r="U9" s="26">
        <f>IF($E9    =0,0,($Q9    /$E9    )*100)</f>
        <v>50.06738298498675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7382000</v>
      </c>
      <c r="C10" s="47"/>
      <c r="D10" s="47"/>
      <c r="E10" s="47">
        <f t="shared" ref="E10:E41" si="2">$B10   +$C10   +$D10</f>
        <v>7382000</v>
      </c>
      <c r="F10" s="48">
        <v>7382000</v>
      </c>
      <c r="G10" s="49">
        <v>7132000</v>
      </c>
      <c r="H10" s="48">
        <v>1315000</v>
      </c>
      <c r="I10" s="49">
        <v>338608</v>
      </c>
      <c r="J10" s="48">
        <v>1609000</v>
      </c>
      <c r="K10" s="49">
        <v>2588565</v>
      </c>
      <c r="L10" s="48"/>
      <c r="M10" s="49"/>
      <c r="N10" s="48"/>
      <c r="O10" s="49"/>
      <c r="P10" s="48">
        <f t="shared" ref="P10:P41" si="3">$H10   +$J10   +$L10   +$N10</f>
        <v>2924000</v>
      </c>
      <c r="Q10" s="49">
        <f t="shared" ref="Q10:Q41" si="4">$I10   +$K10   +$M10   +$O10</f>
        <v>2927173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-100</v>
      </c>
      <c r="T10" s="28">
        <f t="shared" ref="T10:T41" si="7">IF($E10   =0,0,($P10   /$E10   )*100)</f>
        <v>39.609861826063394</v>
      </c>
      <c r="U10" s="30">
        <f t="shared" ref="U10:U41" si="8">IF($E10   =0,0,($Q10   /$E10   )*100)</f>
        <v>39.652844757518288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7000000</v>
      </c>
      <c r="C13" s="47"/>
      <c r="D13" s="47"/>
      <c r="E13" s="47">
        <f t="shared" si="2"/>
        <v>7000000</v>
      </c>
      <c r="F13" s="48">
        <v>7000000</v>
      </c>
      <c r="G13" s="49">
        <v>4500000</v>
      </c>
      <c r="H13" s="48"/>
      <c r="I13" s="49">
        <v>303443</v>
      </c>
      <c r="J13" s="48">
        <v>2418000</v>
      </c>
      <c r="K13" s="49">
        <v>2140447</v>
      </c>
      <c r="L13" s="48"/>
      <c r="M13" s="49">
        <v>1737661</v>
      </c>
      <c r="N13" s="48"/>
      <c r="O13" s="49"/>
      <c r="P13" s="48">
        <f t="shared" si="3"/>
        <v>2418000</v>
      </c>
      <c r="Q13" s="49">
        <f t="shared" si="4"/>
        <v>4181551</v>
      </c>
      <c r="R13" s="28">
        <f t="shared" si="5"/>
        <v>-100</v>
      </c>
      <c r="S13" s="29">
        <f t="shared" si="6"/>
        <v>-18.817845057597783</v>
      </c>
      <c r="T13" s="28">
        <f t="shared" si="7"/>
        <v>34.542857142857144</v>
      </c>
      <c r="U13" s="30">
        <f t="shared" si="8"/>
        <v>59.736442857142855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6000000</v>
      </c>
      <c r="C23" s="47"/>
      <c r="D23" s="47"/>
      <c r="E23" s="47">
        <f t="shared" si="2"/>
        <v>6000000</v>
      </c>
      <c r="F23" s="48">
        <v>6000000</v>
      </c>
      <c r="G23" s="49">
        <v>3000000</v>
      </c>
      <c r="H23" s="48"/>
      <c r="I23" s="49">
        <v>1175</v>
      </c>
      <c r="J23" s="48">
        <v>1977000</v>
      </c>
      <c r="K23" s="49">
        <v>2389181</v>
      </c>
      <c r="L23" s="48"/>
      <c r="M23" s="49">
        <v>705654</v>
      </c>
      <c r="N23" s="48"/>
      <c r="O23" s="49"/>
      <c r="P23" s="48">
        <f t="shared" si="3"/>
        <v>1977000</v>
      </c>
      <c r="Q23" s="49">
        <f t="shared" si="4"/>
        <v>3096010</v>
      </c>
      <c r="R23" s="28">
        <f t="shared" si="5"/>
        <v>-100</v>
      </c>
      <c r="S23" s="29">
        <f t="shared" si="6"/>
        <v>-70.464606909229559</v>
      </c>
      <c r="T23" s="28">
        <f t="shared" si="7"/>
        <v>32.950000000000003</v>
      </c>
      <c r="U23" s="30">
        <f t="shared" si="8"/>
        <v>51.600166666666667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2900000</v>
      </c>
      <c r="C24" s="44">
        <f t="shared" si="9"/>
        <v>0</v>
      </c>
      <c r="D24" s="44">
        <f t="shared" si="9"/>
        <v>0</v>
      </c>
      <c r="E24" s="44">
        <f t="shared" si="9"/>
        <v>2900000</v>
      </c>
      <c r="F24" s="45">
        <f t="shared" si="9"/>
        <v>2900000</v>
      </c>
      <c r="G24" s="46">
        <f t="shared" si="9"/>
        <v>2150000</v>
      </c>
      <c r="H24" s="45">
        <f t="shared" si="9"/>
        <v>485000</v>
      </c>
      <c r="I24" s="46">
        <f t="shared" si="9"/>
        <v>485106</v>
      </c>
      <c r="J24" s="45">
        <f t="shared" si="9"/>
        <v>612000</v>
      </c>
      <c r="K24" s="46">
        <f t="shared" si="9"/>
        <v>647388</v>
      </c>
      <c r="L24" s="45">
        <f t="shared" si="9"/>
        <v>0</v>
      </c>
      <c r="M24" s="46">
        <f t="shared" si="9"/>
        <v>733011</v>
      </c>
      <c r="N24" s="45">
        <f t="shared" si="9"/>
        <v>0</v>
      </c>
      <c r="O24" s="46">
        <f t="shared" si="9"/>
        <v>0</v>
      </c>
      <c r="P24" s="45">
        <f t="shared" si="9"/>
        <v>1097000</v>
      </c>
      <c r="Q24" s="46">
        <f t="shared" si="9"/>
        <v>1865505</v>
      </c>
      <c r="R24" s="24">
        <f t="shared" si="5"/>
        <v>-100</v>
      </c>
      <c r="S24" s="25">
        <f t="shared" si="6"/>
        <v>13.225917069825204</v>
      </c>
      <c r="T24" s="24">
        <f t="shared" si="7"/>
        <v>37.827586206896555</v>
      </c>
      <c r="U24" s="26">
        <f t="shared" si="8"/>
        <v>64.32775862068965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401000</v>
      </c>
      <c r="I27" s="49">
        <v>401352</v>
      </c>
      <c r="J27" s="48">
        <v>565000</v>
      </c>
      <c r="K27" s="49">
        <v>565448</v>
      </c>
      <c r="L27" s="48"/>
      <c r="M27" s="49">
        <v>461101</v>
      </c>
      <c r="N27" s="48"/>
      <c r="O27" s="49"/>
      <c r="P27" s="48">
        <f t="shared" si="3"/>
        <v>966000</v>
      </c>
      <c r="Q27" s="49">
        <f t="shared" si="4"/>
        <v>1427901</v>
      </c>
      <c r="R27" s="28">
        <f t="shared" si="5"/>
        <v>-100</v>
      </c>
      <c r="S27" s="29">
        <f t="shared" si="6"/>
        <v>-18.453863131534643</v>
      </c>
      <c r="T27" s="28">
        <f t="shared" si="7"/>
        <v>50.842105263157897</v>
      </c>
      <c r="U27" s="30">
        <f t="shared" si="8"/>
        <v>75.152684210526317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84000</v>
      </c>
      <c r="I29" s="49">
        <v>83754</v>
      </c>
      <c r="J29" s="48">
        <v>47000</v>
      </c>
      <c r="K29" s="49">
        <v>81940</v>
      </c>
      <c r="L29" s="48"/>
      <c r="M29" s="49">
        <v>271910</v>
      </c>
      <c r="N29" s="48"/>
      <c r="O29" s="49"/>
      <c r="P29" s="48">
        <f t="shared" si="3"/>
        <v>131000</v>
      </c>
      <c r="Q29" s="49">
        <f t="shared" si="4"/>
        <v>437604</v>
      </c>
      <c r="R29" s="28">
        <f t="shared" si="5"/>
        <v>-100</v>
      </c>
      <c r="S29" s="29">
        <f t="shared" si="6"/>
        <v>231.84037100317306</v>
      </c>
      <c r="T29" s="28">
        <f t="shared" si="7"/>
        <v>13.100000000000001</v>
      </c>
      <c r="U29" s="30">
        <f t="shared" si="8"/>
        <v>43.760399999999997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23282000</v>
      </c>
      <c r="C55" s="44">
        <f t="shared" si="20"/>
        <v>0</v>
      </c>
      <c r="D55" s="44">
        <f t="shared" si="20"/>
        <v>0</v>
      </c>
      <c r="E55" s="44">
        <f t="shared" si="20"/>
        <v>23282000</v>
      </c>
      <c r="F55" s="45">
        <f t="shared" si="20"/>
        <v>23282000</v>
      </c>
      <c r="G55" s="46">
        <f t="shared" si="20"/>
        <v>16782000</v>
      </c>
      <c r="H55" s="45">
        <f t="shared" si="20"/>
        <v>1800000</v>
      </c>
      <c r="I55" s="46">
        <f t="shared" si="20"/>
        <v>1128332</v>
      </c>
      <c r="J55" s="45">
        <f t="shared" si="20"/>
        <v>6616000</v>
      </c>
      <c r="K55" s="46">
        <f t="shared" si="20"/>
        <v>7765581</v>
      </c>
      <c r="L55" s="45">
        <f t="shared" si="20"/>
        <v>0</v>
      </c>
      <c r="M55" s="46">
        <f t="shared" si="20"/>
        <v>3176326</v>
      </c>
      <c r="N55" s="45">
        <f t="shared" si="20"/>
        <v>0</v>
      </c>
      <c r="O55" s="46">
        <f t="shared" si="20"/>
        <v>0</v>
      </c>
      <c r="P55" s="45">
        <f t="shared" si="20"/>
        <v>8416000</v>
      </c>
      <c r="Q55" s="46">
        <f t="shared" si="20"/>
        <v>12070239</v>
      </c>
      <c r="R55" s="24">
        <f t="shared" si="15"/>
        <v>-100</v>
      </c>
      <c r="S55" s="25">
        <f t="shared" si="16"/>
        <v>-59.097381123189621</v>
      </c>
      <c r="T55" s="24">
        <f t="shared" si="17"/>
        <v>36.148097242504939</v>
      </c>
      <c r="U55" s="26">
        <f t="shared" si="18"/>
        <v>51.843651748131606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23282000</v>
      </c>
      <c r="C59" s="56">
        <f t="shared" si="22"/>
        <v>0</v>
      </c>
      <c r="D59" s="56">
        <f t="shared" si="22"/>
        <v>0</v>
      </c>
      <c r="E59" s="56">
        <f t="shared" si="22"/>
        <v>23282000</v>
      </c>
      <c r="F59" s="57">
        <f t="shared" si="22"/>
        <v>23282000</v>
      </c>
      <c r="G59" s="58">
        <f t="shared" si="22"/>
        <v>16782000</v>
      </c>
      <c r="H59" s="57">
        <f t="shared" si="22"/>
        <v>1800000</v>
      </c>
      <c r="I59" s="58">
        <f t="shared" si="22"/>
        <v>1128332</v>
      </c>
      <c r="J59" s="57">
        <f t="shared" si="22"/>
        <v>6616000</v>
      </c>
      <c r="K59" s="58">
        <f t="shared" si="22"/>
        <v>7765581</v>
      </c>
      <c r="L59" s="57">
        <f t="shared" si="22"/>
        <v>0</v>
      </c>
      <c r="M59" s="59">
        <f t="shared" si="22"/>
        <v>3176326</v>
      </c>
      <c r="N59" s="57">
        <f t="shared" si="22"/>
        <v>0</v>
      </c>
      <c r="O59" s="58">
        <f t="shared" si="22"/>
        <v>0</v>
      </c>
      <c r="P59" s="57">
        <f t="shared" si="22"/>
        <v>8416000</v>
      </c>
      <c r="Q59" s="58">
        <f t="shared" si="22"/>
        <v>12070239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27919000</v>
      </c>
      <c r="C8" s="41">
        <f t="shared" si="0"/>
        <v>0</v>
      </c>
      <c r="D8" s="41">
        <f t="shared" si="0"/>
        <v>0</v>
      </c>
      <c r="E8" s="41">
        <f t="shared" si="0"/>
        <v>27919000</v>
      </c>
      <c r="F8" s="42">
        <f t="shared" si="0"/>
        <v>27919000</v>
      </c>
      <c r="G8" s="43">
        <f t="shared" si="0"/>
        <v>21278000</v>
      </c>
      <c r="H8" s="42">
        <f t="shared" si="0"/>
        <v>2913000</v>
      </c>
      <c r="I8" s="43">
        <f t="shared" si="0"/>
        <v>5288452</v>
      </c>
      <c r="J8" s="42">
        <f t="shared" si="0"/>
        <v>7800000</v>
      </c>
      <c r="K8" s="43">
        <f t="shared" si="0"/>
        <v>6457494</v>
      </c>
      <c r="L8" s="42">
        <f t="shared" si="0"/>
        <v>0</v>
      </c>
      <c r="M8" s="43">
        <f t="shared" si="0"/>
        <v>6527762</v>
      </c>
      <c r="N8" s="42">
        <f t="shared" si="0"/>
        <v>0</v>
      </c>
      <c r="O8" s="43">
        <f t="shared" si="0"/>
        <v>0</v>
      </c>
      <c r="P8" s="42">
        <f t="shared" si="0"/>
        <v>10713000</v>
      </c>
      <c r="Q8" s="43">
        <f t="shared" si="0"/>
        <v>18273708</v>
      </c>
      <c r="R8" s="20">
        <f>IF($J8    =0,0,(($L8    -$J8    )/$J8    )*100)</f>
        <v>-100</v>
      </c>
      <c r="S8" s="21">
        <f>IF($K8    =0,0,(($M8    -$K8    )/$K8    )*100)</f>
        <v>1.0881620641072218</v>
      </c>
      <c r="T8" s="20">
        <f>IF($E8    =0,0,($P8    /$E8    )*100)</f>
        <v>38.371718184748737</v>
      </c>
      <c r="U8" s="22">
        <f>IF($E8    =0,0,($Q8    /$E8    )*100)</f>
        <v>65.452587843404132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24774000</v>
      </c>
      <c r="C9" s="44">
        <f t="shared" si="1"/>
        <v>0</v>
      </c>
      <c r="D9" s="44">
        <f t="shared" si="1"/>
        <v>0</v>
      </c>
      <c r="E9" s="44">
        <f t="shared" si="1"/>
        <v>24774000</v>
      </c>
      <c r="F9" s="45">
        <f t="shared" si="1"/>
        <v>24774000</v>
      </c>
      <c r="G9" s="46">
        <f t="shared" si="1"/>
        <v>18433000</v>
      </c>
      <c r="H9" s="45">
        <f t="shared" si="1"/>
        <v>2556000</v>
      </c>
      <c r="I9" s="46">
        <f t="shared" si="1"/>
        <v>4933484</v>
      </c>
      <c r="J9" s="45">
        <f t="shared" si="1"/>
        <v>6886000</v>
      </c>
      <c r="K9" s="46">
        <f t="shared" si="1"/>
        <v>5451030</v>
      </c>
      <c r="L9" s="45">
        <f t="shared" si="1"/>
        <v>0</v>
      </c>
      <c r="M9" s="46">
        <f t="shared" si="1"/>
        <v>5168518</v>
      </c>
      <c r="N9" s="45">
        <f t="shared" si="1"/>
        <v>0</v>
      </c>
      <c r="O9" s="46">
        <f t="shared" si="1"/>
        <v>0</v>
      </c>
      <c r="P9" s="45">
        <f t="shared" si="1"/>
        <v>9442000</v>
      </c>
      <c r="Q9" s="46">
        <f t="shared" si="1"/>
        <v>15553032</v>
      </c>
      <c r="R9" s="24">
        <f>IF($J9    =0,0,(($L9    -$J9    )/$J9    )*100)</f>
        <v>-100</v>
      </c>
      <c r="S9" s="25">
        <f>IF($K9    =0,0,(($M9    -$K9    )/$K9    )*100)</f>
        <v>-5.1827269341757427</v>
      </c>
      <c r="T9" s="24">
        <f>IF($E9    =0,0,($P9    /$E9    )*100)</f>
        <v>38.112537337531279</v>
      </c>
      <c r="U9" s="26">
        <f>IF($E9    =0,0,($Q9    /$E9    )*100)</f>
        <v>62.77965609106321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14774000</v>
      </c>
      <c r="C10" s="47"/>
      <c r="D10" s="47"/>
      <c r="E10" s="47">
        <f t="shared" ref="E10:E41" si="2">$B10   +$C10   +$D10</f>
        <v>14774000</v>
      </c>
      <c r="F10" s="48">
        <v>14774000</v>
      </c>
      <c r="G10" s="49">
        <v>10933000</v>
      </c>
      <c r="H10" s="48">
        <v>996000</v>
      </c>
      <c r="I10" s="49">
        <v>1487851</v>
      </c>
      <c r="J10" s="48">
        <v>4941000</v>
      </c>
      <c r="K10" s="49">
        <v>5199318</v>
      </c>
      <c r="L10" s="48"/>
      <c r="M10" s="49">
        <v>4271490</v>
      </c>
      <c r="N10" s="48"/>
      <c r="O10" s="49"/>
      <c r="P10" s="48">
        <f t="shared" ref="P10:P41" si="3">$H10   +$J10   +$L10   +$N10</f>
        <v>5937000</v>
      </c>
      <c r="Q10" s="49">
        <f t="shared" ref="Q10:Q41" si="4">$I10   +$K10   +$M10   +$O10</f>
        <v>10958659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-17.845186618706528</v>
      </c>
      <c r="T10" s="28">
        <f t="shared" ref="T10:T41" si="7">IF($E10   =0,0,($P10   /$E10   )*100)</f>
        <v>40.185460944903205</v>
      </c>
      <c r="U10" s="30">
        <f t="shared" ref="U10:U41" si="8">IF($E10   =0,0,($Q10   /$E10   )*100)</f>
        <v>74.175301204819277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5000000</v>
      </c>
      <c r="C13" s="47"/>
      <c r="D13" s="47"/>
      <c r="E13" s="47">
        <f t="shared" si="2"/>
        <v>5000000</v>
      </c>
      <c r="F13" s="48">
        <v>5000000</v>
      </c>
      <c r="G13" s="49">
        <v>5000000</v>
      </c>
      <c r="H13" s="48">
        <v>1560000</v>
      </c>
      <c r="I13" s="49">
        <v>3243965</v>
      </c>
      <c r="J13" s="48">
        <v>1744000</v>
      </c>
      <c r="K13" s="49">
        <v>251712</v>
      </c>
      <c r="L13" s="48"/>
      <c r="M13" s="49">
        <v>520852</v>
      </c>
      <c r="N13" s="48"/>
      <c r="O13" s="49"/>
      <c r="P13" s="48">
        <f t="shared" si="3"/>
        <v>3304000</v>
      </c>
      <c r="Q13" s="49">
        <f t="shared" si="4"/>
        <v>4016529</v>
      </c>
      <c r="R13" s="28">
        <f t="shared" si="5"/>
        <v>-100</v>
      </c>
      <c r="S13" s="29">
        <f t="shared" si="6"/>
        <v>106.92378591406052</v>
      </c>
      <c r="T13" s="28">
        <f t="shared" si="7"/>
        <v>66.080000000000013</v>
      </c>
      <c r="U13" s="30">
        <f t="shared" si="8"/>
        <v>80.330579999999998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5000000</v>
      </c>
      <c r="C23" s="47"/>
      <c r="D23" s="47"/>
      <c r="E23" s="47">
        <f t="shared" si="2"/>
        <v>5000000</v>
      </c>
      <c r="F23" s="48">
        <v>5000000</v>
      </c>
      <c r="G23" s="49">
        <v>2500000</v>
      </c>
      <c r="H23" s="48"/>
      <c r="I23" s="49">
        <v>201668</v>
      </c>
      <c r="J23" s="48">
        <v>201000</v>
      </c>
      <c r="K23" s="49"/>
      <c r="L23" s="48"/>
      <c r="M23" s="49">
        <v>376176</v>
      </c>
      <c r="N23" s="48"/>
      <c r="O23" s="49"/>
      <c r="P23" s="48">
        <f t="shared" si="3"/>
        <v>201000</v>
      </c>
      <c r="Q23" s="49">
        <f t="shared" si="4"/>
        <v>577844</v>
      </c>
      <c r="R23" s="28">
        <f t="shared" si="5"/>
        <v>-100</v>
      </c>
      <c r="S23" s="29">
        <f t="shared" si="6"/>
        <v>0</v>
      </c>
      <c r="T23" s="28">
        <f t="shared" si="7"/>
        <v>4.0199999999999996</v>
      </c>
      <c r="U23" s="30">
        <f t="shared" si="8"/>
        <v>11.55688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3145000</v>
      </c>
      <c r="C24" s="44">
        <f t="shared" si="9"/>
        <v>0</v>
      </c>
      <c r="D24" s="44">
        <f t="shared" si="9"/>
        <v>0</v>
      </c>
      <c r="E24" s="44">
        <f t="shared" si="9"/>
        <v>3145000</v>
      </c>
      <c r="F24" s="45">
        <f t="shared" si="9"/>
        <v>3145000</v>
      </c>
      <c r="G24" s="46">
        <f t="shared" si="9"/>
        <v>2845000</v>
      </c>
      <c r="H24" s="45">
        <f t="shared" si="9"/>
        <v>357000</v>
      </c>
      <c r="I24" s="46">
        <f t="shared" si="9"/>
        <v>354968</v>
      </c>
      <c r="J24" s="45">
        <f t="shared" si="9"/>
        <v>914000</v>
      </c>
      <c r="K24" s="46">
        <f t="shared" si="9"/>
        <v>1006464</v>
      </c>
      <c r="L24" s="45">
        <f t="shared" si="9"/>
        <v>0</v>
      </c>
      <c r="M24" s="46">
        <f t="shared" si="9"/>
        <v>1359244</v>
      </c>
      <c r="N24" s="45">
        <f t="shared" si="9"/>
        <v>0</v>
      </c>
      <c r="O24" s="46">
        <f t="shared" si="9"/>
        <v>0</v>
      </c>
      <c r="P24" s="45">
        <f t="shared" si="9"/>
        <v>1271000</v>
      </c>
      <c r="Q24" s="46">
        <f t="shared" si="9"/>
        <v>2720676</v>
      </c>
      <c r="R24" s="24">
        <f t="shared" si="5"/>
        <v>-100</v>
      </c>
      <c r="S24" s="25">
        <f t="shared" si="6"/>
        <v>35.051427572173473</v>
      </c>
      <c r="T24" s="24">
        <f t="shared" si="7"/>
        <v>40.413354531001588</v>
      </c>
      <c r="U24" s="26">
        <f t="shared" si="8"/>
        <v>86.507980922098568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2145000</v>
      </c>
      <c r="C27" s="47"/>
      <c r="D27" s="47"/>
      <c r="E27" s="47">
        <f t="shared" si="2"/>
        <v>2145000</v>
      </c>
      <c r="F27" s="48">
        <v>2145000</v>
      </c>
      <c r="G27" s="49">
        <v>2145000</v>
      </c>
      <c r="H27" s="48">
        <v>162000</v>
      </c>
      <c r="I27" s="49">
        <v>161178</v>
      </c>
      <c r="J27" s="48">
        <v>589000</v>
      </c>
      <c r="K27" s="49">
        <v>588175</v>
      </c>
      <c r="L27" s="48"/>
      <c r="M27" s="49">
        <v>1123981</v>
      </c>
      <c r="N27" s="48"/>
      <c r="O27" s="49"/>
      <c r="P27" s="48">
        <f t="shared" si="3"/>
        <v>751000</v>
      </c>
      <c r="Q27" s="49">
        <f t="shared" si="4"/>
        <v>1873334</v>
      </c>
      <c r="R27" s="28">
        <f t="shared" si="5"/>
        <v>-100</v>
      </c>
      <c r="S27" s="29">
        <f t="shared" si="6"/>
        <v>91.096357376631104</v>
      </c>
      <c r="T27" s="28">
        <f t="shared" si="7"/>
        <v>35.011655011655016</v>
      </c>
      <c r="U27" s="30">
        <f t="shared" si="8"/>
        <v>87.33491841491842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195000</v>
      </c>
      <c r="I29" s="49">
        <v>193790</v>
      </c>
      <c r="J29" s="48">
        <v>325000</v>
      </c>
      <c r="K29" s="49">
        <v>418289</v>
      </c>
      <c r="L29" s="48"/>
      <c r="M29" s="49">
        <v>235263</v>
      </c>
      <c r="N29" s="48"/>
      <c r="O29" s="49"/>
      <c r="P29" s="48">
        <f t="shared" si="3"/>
        <v>520000</v>
      </c>
      <c r="Q29" s="49">
        <f t="shared" si="4"/>
        <v>847342</v>
      </c>
      <c r="R29" s="28">
        <f t="shared" si="5"/>
        <v>-100</v>
      </c>
      <c r="S29" s="29">
        <f t="shared" si="6"/>
        <v>-43.755872136250296</v>
      </c>
      <c r="T29" s="28">
        <f t="shared" si="7"/>
        <v>52</v>
      </c>
      <c r="U29" s="30">
        <f t="shared" si="8"/>
        <v>84.734200000000001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3700000</v>
      </c>
      <c r="C39" s="53">
        <f t="shared" si="10"/>
        <v>0</v>
      </c>
      <c r="D39" s="53">
        <f t="shared" si="10"/>
        <v>0</v>
      </c>
      <c r="E39" s="53">
        <f t="shared" si="10"/>
        <v>3700000</v>
      </c>
      <c r="F39" s="54">
        <f t="shared" si="10"/>
        <v>3700000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3700000</v>
      </c>
      <c r="C40" s="44">
        <f t="shared" si="11"/>
        <v>0</v>
      </c>
      <c r="D40" s="44">
        <f t="shared" si="11"/>
        <v>0</v>
      </c>
      <c r="E40" s="44">
        <f t="shared" si="11"/>
        <v>3700000</v>
      </c>
      <c r="F40" s="45">
        <f t="shared" si="11"/>
        <v>3700000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>
        <v>3700000</v>
      </c>
      <c r="C49" s="47"/>
      <c r="D49" s="47"/>
      <c r="E49" s="47">
        <f t="shared" si="12"/>
        <v>3700000</v>
      </c>
      <c r="F49" s="48">
        <v>3700000</v>
      </c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31619000</v>
      </c>
      <c r="C55" s="44">
        <f t="shared" si="20"/>
        <v>0</v>
      </c>
      <c r="D55" s="44">
        <f t="shared" si="20"/>
        <v>0</v>
      </c>
      <c r="E55" s="44">
        <f t="shared" si="20"/>
        <v>31619000</v>
      </c>
      <c r="F55" s="45">
        <f t="shared" si="20"/>
        <v>31619000</v>
      </c>
      <c r="G55" s="46">
        <f t="shared" si="20"/>
        <v>21278000</v>
      </c>
      <c r="H55" s="45">
        <f t="shared" si="20"/>
        <v>2913000</v>
      </c>
      <c r="I55" s="46">
        <f t="shared" si="20"/>
        <v>5288452</v>
      </c>
      <c r="J55" s="45">
        <f t="shared" si="20"/>
        <v>7800000</v>
      </c>
      <c r="K55" s="46">
        <f t="shared" si="20"/>
        <v>6457494</v>
      </c>
      <c r="L55" s="45">
        <f t="shared" si="20"/>
        <v>0</v>
      </c>
      <c r="M55" s="46">
        <f t="shared" si="20"/>
        <v>6527762</v>
      </c>
      <c r="N55" s="45">
        <f t="shared" si="20"/>
        <v>0</v>
      </c>
      <c r="O55" s="46">
        <f t="shared" si="20"/>
        <v>0</v>
      </c>
      <c r="P55" s="45">
        <f t="shared" si="20"/>
        <v>10713000</v>
      </c>
      <c r="Q55" s="46">
        <f t="shared" si="20"/>
        <v>18273708</v>
      </c>
      <c r="R55" s="24">
        <f t="shared" si="15"/>
        <v>-100</v>
      </c>
      <c r="S55" s="25">
        <f t="shared" si="16"/>
        <v>1.0881620641072218</v>
      </c>
      <c r="T55" s="24">
        <f t="shared" si="17"/>
        <v>33.881526930010438</v>
      </c>
      <c r="U55" s="26">
        <f t="shared" si="18"/>
        <v>57.793440652772063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31619000</v>
      </c>
      <c r="C59" s="56">
        <f t="shared" si="22"/>
        <v>0</v>
      </c>
      <c r="D59" s="56">
        <f t="shared" si="22"/>
        <v>0</v>
      </c>
      <c r="E59" s="56">
        <f t="shared" si="22"/>
        <v>31619000</v>
      </c>
      <c r="F59" s="57">
        <f t="shared" si="22"/>
        <v>31619000</v>
      </c>
      <c r="G59" s="58">
        <f t="shared" si="22"/>
        <v>21278000</v>
      </c>
      <c r="H59" s="57">
        <f t="shared" si="22"/>
        <v>2913000</v>
      </c>
      <c r="I59" s="58">
        <f t="shared" si="22"/>
        <v>5288452</v>
      </c>
      <c r="J59" s="57">
        <f t="shared" si="22"/>
        <v>7800000</v>
      </c>
      <c r="K59" s="58">
        <f t="shared" si="22"/>
        <v>6457494</v>
      </c>
      <c r="L59" s="57">
        <f t="shared" si="22"/>
        <v>0</v>
      </c>
      <c r="M59" s="59">
        <f t="shared" si="22"/>
        <v>6527762</v>
      </c>
      <c r="N59" s="57">
        <f t="shared" si="22"/>
        <v>0</v>
      </c>
      <c r="O59" s="58">
        <f t="shared" si="22"/>
        <v>0</v>
      </c>
      <c r="P59" s="57">
        <f t="shared" si="22"/>
        <v>10713000</v>
      </c>
      <c r="Q59" s="58">
        <f t="shared" si="22"/>
        <v>18273708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14946000</v>
      </c>
      <c r="C8" s="41">
        <f t="shared" si="0"/>
        <v>0</v>
      </c>
      <c r="D8" s="41">
        <f t="shared" si="0"/>
        <v>0</v>
      </c>
      <c r="E8" s="41">
        <f t="shared" si="0"/>
        <v>14946000</v>
      </c>
      <c r="F8" s="42">
        <f t="shared" si="0"/>
        <v>14946000</v>
      </c>
      <c r="G8" s="43">
        <f t="shared" si="0"/>
        <v>10577000</v>
      </c>
      <c r="H8" s="42">
        <f t="shared" si="0"/>
        <v>3476000</v>
      </c>
      <c r="I8" s="43">
        <f t="shared" si="0"/>
        <v>3495191</v>
      </c>
      <c r="J8" s="42">
        <f t="shared" si="0"/>
        <v>4438000</v>
      </c>
      <c r="K8" s="43">
        <f t="shared" si="0"/>
        <v>4482841</v>
      </c>
      <c r="L8" s="42">
        <f t="shared" si="0"/>
        <v>0</v>
      </c>
      <c r="M8" s="43">
        <f t="shared" si="0"/>
        <v>3808898</v>
      </c>
      <c r="N8" s="42">
        <f t="shared" si="0"/>
        <v>0</v>
      </c>
      <c r="O8" s="43">
        <f t="shared" si="0"/>
        <v>0</v>
      </c>
      <c r="P8" s="42">
        <f t="shared" si="0"/>
        <v>7914000</v>
      </c>
      <c r="Q8" s="43">
        <f t="shared" si="0"/>
        <v>11786930</v>
      </c>
      <c r="R8" s="20">
        <f>IF($J8    =0,0,(($L8    -$J8    )/$J8    )*100)</f>
        <v>-100</v>
      </c>
      <c r="S8" s="21">
        <f>IF($K8    =0,0,(($M8    -$K8    )/$K8    )*100)</f>
        <v>-15.03383680126063</v>
      </c>
      <c r="T8" s="20">
        <f>IF($E8    =0,0,($P8    /$E8    )*100)</f>
        <v>52.950622240064227</v>
      </c>
      <c r="U8" s="22">
        <f>IF($E8    =0,0,($Q8    /$E8    )*100)</f>
        <v>78.863441723538074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11601000</v>
      </c>
      <c r="C9" s="44">
        <f t="shared" si="1"/>
        <v>0</v>
      </c>
      <c r="D9" s="44">
        <f t="shared" si="1"/>
        <v>0</v>
      </c>
      <c r="E9" s="44">
        <f t="shared" si="1"/>
        <v>11601000</v>
      </c>
      <c r="F9" s="45">
        <f t="shared" si="1"/>
        <v>11601000</v>
      </c>
      <c r="G9" s="46">
        <f t="shared" si="1"/>
        <v>7982000</v>
      </c>
      <c r="H9" s="45">
        <f t="shared" si="1"/>
        <v>3321000</v>
      </c>
      <c r="I9" s="46">
        <f t="shared" si="1"/>
        <v>3096014</v>
      </c>
      <c r="J9" s="45">
        <f t="shared" si="1"/>
        <v>3700000</v>
      </c>
      <c r="K9" s="46">
        <f t="shared" si="1"/>
        <v>3742577</v>
      </c>
      <c r="L9" s="45">
        <f t="shared" si="1"/>
        <v>0</v>
      </c>
      <c r="M9" s="46">
        <f t="shared" si="1"/>
        <v>1807682</v>
      </c>
      <c r="N9" s="45">
        <f t="shared" si="1"/>
        <v>0</v>
      </c>
      <c r="O9" s="46">
        <f t="shared" si="1"/>
        <v>0</v>
      </c>
      <c r="P9" s="45">
        <f t="shared" si="1"/>
        <v>7021000</v>
      </c>
      <c r="Q9" s="46">
        <f t="shared" si="1"/>
        <v>8646273</v>
      </c>
      <c r="R9" s="24">
        <f>IF($J9    =0,0,(($L9    -$J9    )/$J9    )*100)</f>
        <v>-100</v>
      </c>
      <c r="S9" s="25">
        <f>IF($K9    =0,0,(($M9    -$K9    )/$K9    )*100)</f>
        <v>-51.699537511185476</v>
      </c>
      <c r="T9" s="24">
        <f>IF($E9    =0,0,($P9    /$E9    )*100)</f>
        <v>60.52064477200242</v>
      </c>
      <c r="U9" s="26">
        <f>IF($E9    =0,0,($Q9    /$E9    )*100)</f>
        <v>74.530411171450737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7601000</v>
      </c>
      <c r="C10" s="47"/>
      <c r="D10" s="47"/>
      <c r="E10" s="47">
        <f t="shared" ref="E10:E41" si="2">$B10   +$C10   +$D10</f>
        <v>7601000</v>
      </c>
      <c r="F10" s="48">
        <v>7601000</v>
      </c>
      <c r="G10" s="49">
        <v>5982000</v>
      </c>
      <c r="H10" s="48">
        <v>3321000</v>
      </c>
      <c r="I10" s="49">
        <v>2538251</v>
      </c>
      <c r="J10" s="48">
        <v>2194000</v>
      </c>
      <c r="K10" s="49">
        <v>2977070</v>
      </c>
      <c r="L10" s="48"/>
      <c r="M10" s="49">
        <v>1216526</v>
      </c>
      <c r="N10" s="48"/>
      <c r="O10" s="49"/>
      <c r="P10" s="48">
        <f t="shared" ref="P10:P41" si="3">$H10   +$J10   +$L10   +$N10</f>
        <v>5515000</v>
      </c>
      <c r="Q10" s="49">
        <f t="shared" ref="Q10:Q41" si="4">$I10   +$K10   +$M10   +$O10</f>
        <v>6731847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-59.136802292186609</v>
      </c>
      <c r="T10" s="28">
        <f t="shared" ref="T10:T41" si="7">IF($E10   =0,0,($P10   /$E10   )*100)</f>
        <v>72.556242599657935</v>
      </c>
      <c r="U10" s="30">
        <f t="shared" ref="U10:U41" si="8">IF($E10   =0,0,($Q10   /$E10   )*100)</f>
        <v>88.565280884094193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/>
      <c r="C13" s="47"/>
      <c r="D13" s="47"/>
      <c r="E13" s="47">
        <f t="shared" si="2"/>
        <v>0</v>
      </c>
      <c r="F13" s="48"/>
      <c r="G13" s="49"/>
      <c r="H13" s="48"/>
      <c r="I13" s="49"/>
      <c r="J13" s="48"/>
      <c r="K13" s="49"/>
      <c r="L13" s="48"/>
      <c r="M13" s="49"/>
      <c r="N13" s="48"/>
      <c r="O13" s="49"/>
      <c r="P13" s="48">
        <f t="shared" si="3"/>
        <v>0</v>
      </c>
      <c r="Q13" s="49">
        <f t="shared" si="4"/>
        <v>0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0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/>
      <c r="C22" s="47"/>
      <c r="D22" s="47"/>
      <c r="E22" s="47">
        <f t="shared" si="2"/>
        <v>0</v>
      </c>
      <c r="F22" s="48"/>
      <c r="G22" s="49"/>
      <c r="H22" s="48"/>
      <c r="I22" s="49"/>
      <c r="J22" s="48"/>
      <c r="K22" s="49"/>
      <c r="L22" s="48"/>
      <c r="M22" s="49"/>
      <c r="N22" s="48"/>
      <c r="O22" s="49"/>
      <c r="P22" s="48">
        <f t="shared" si="3"/>
        <v>0</v>
      </c>
      <c r="Q22" s="49">
        <f t="shared" si="4"/>
        <v>0</v>
      </c>
      <c r="R22" s="28">
        <f t="shared" si="5"/>
        <v>0</v>
      </c>
      <c r="S22" s="29">
        <f t="shared" si="6"/>
        <v>0</v>
      </c>
      <c r="T22" s="28">
        <f t="shared" si="7"/>
        <v>0</v>
      </c>
      <c r="U22" s="30">
        <f t="shared" si="8"/>
        <v>0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>
        <v>557763</v>
      </c>
      <c r="J23" s="48">
        <v>1506000</v>
      </c>
      <c r="K23" s="49">
        <v>765507</v>
      </c>
      <c r="L23" s="48"/>
      <c r="M23" s="49">
        <v>591156</v>
      </c>
      <c r="N23" s="48"/>
      <c r="O23" s="49"/>
      <c r="P23" s="48">
        <f t="shared" si="3"/>
        <v>1506000</v>
      </c>
      <c r="Q23" s="49">
        <f t="shared" si="4"/>
        <v>1914426</v>
      </c>
      <c r="R23" s="28">
        <f t="shared" si="5"/>
        <v>-100</v>
      </c>
      <c r="S23" s="29">
        <f t="shared" si="6"/>
        <v>-22.775885785499021</v>
      </c>
      <c r="T23" s="28">
        <f t="shared" si="7"/>
        <v>37.65</v>
      </c>
      <c r="U23" s="30">
        <f t="shared" si="8"/>
        <v>47.86065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3345000</v>
      </c>
      <c r="C24" s="44">
        <f t="shared" si="9"/>
        <v>0</v>
      </c>
      <c r="D24" s="44">
        <f t="shared" si="9"/>
        <v>0</v>
      </c>
      <c r="E24" s="44">
        <f t="shared" si="9"/>
        <v>3345000</v>
      </c>
      <c r="F24" s="45">
        <f t="shared" si="9"/>
        <v>3345000</v>
      </c>
      <c r="G24" s="46">
        <f t="shared" si="9"/>
        <v>2595000</v>
      </c>
      <c r="H24" s="45">
        <f t="shared" si="9"/>
        <v>155000</v>
      </c>
      <c r="I24" s="46">
        <f t="shared" si="9"/>
        <v>399177</v>
      </c>
      <c r="J24" s="45">
        <f t="shared" si="9"/>
        <v>738000</v>
      </c>
      <c r="K24" s="46">
        <f t="shared" si="9"/>
        <v>740264</v>
      </c>
      <c r="L24" s="45">
        <f t="shared" si="9"/>
        <v>0</v>
      </c>
      <c r="M24" s="46">
        <f t="shared" si="9"/>
        <v>2001216</v>
      </c>
      <c r="N24" s="45">
        <f t="shared" si="9"/>
        <v>0</v>
      </c>
      <c r="O24" s="46">
        <f t="shared" si="9"/>
        <v>0</v>
      </c>
      <c r="P24" s="45">
        <f t="shared" si="9"/>
        <v>893000</v>
      </c>
      <c r="Q24" s="46">
        <f t="shared" si="9"/>
        <v>3140657</v>
      </c>
      <c r="R24" s="24">
        <f t="shared" si="5"/>
        <v>-100</v>
      </c>
      <c r="S24" s="25">
        <f t="shared" si="6"/>
        <v>170.33814963310388</v>
      </c>
      <c r="T24" s="24">
        <f t="shared" si="7"/>
        <v>26.696562032884902</v>
      </c>
      <c r="U24" s="26">
        <f t="shared" si="8"/>
        <v>93.891091180866965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2345000</v>
      </c>
      <c r="C27" s="47"/>
      <c r="D27" s="47"/>
      <c r="E27" s="47">
        <f t="shared" si="2"/>
        <v>2345000</v>
      </c>
      <c r="F27" s="48">
        <v>2345000</v>
      </c>
      <c r="G27" s="49">
        <v>2345000</v>
      </c>
      <c r="H27" s="48">
        <v>92000</v>
      </c>
      <c r="I27" s="49">
        <v>72280</v>
      </c>
      <c r="J27" s="48">
        <v>672000</v>
      </c>
      <c r="K27" s="49">
        <v>620762</v>
      </c>
      <c r="L27" s="48"/>
      <c r="M27" s="49">
        <v>1396581</v>
      </c>
      <c r="N27" s="48"/>
      <c r="O27" s="49"/>
      <c r="P27" s="48">
        <f t="shared" si="3"/>
        <v>764000</v>
      </c>
      <c r="Q27" s="49">
        <f t="shared" si="4"/>
        <v>2089623</v>
      </c>
      <c r="R27" s="28">
        <f t="shared" si="5"/>
        <v>-100</v>
      </c>
      <c r="S27" s="29">
        <f t="shared" si="6"/>
        <v>124.97849417329026</v>
      </c>
      <c r="T27" s="28">
        <f t="shared" si="7"/>
        <v>32.579957356076761</v>
      </c>
      <c r="U27" s="30">
        <f t="shared" si="8"/>
        <v>89.109722814498937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250000</v>
      </c>
      <c r="H29" s="48">
        <v>63000</v>
      </c>
      <c r="I29" s="49">
        <v>326897</v>
      </c>
      <c r="J29" s="48">
        <v>66000</v>
      </c>
      <c r="K29" s="49">
        <v>119502</v>
      </c>
      <c r="L29" s="48"/>
      <c r="M29" s="49">
        <v>604635</v>
      </c>
      <c r="N29" s="48"/>
      <c r="O29" s="49"/>
      <c r="P29" s="48">
        <f t="shared" si="3"/>
        <v>129000</v>
      </c>
      <c r="Q29" s="49">
        <f t="shared" si="4"/>
        <v>1051034</v>
      </c>
      <c r="R29" s="28">
        <f t="shared" si="5"/>
        <v>-100</v>
      </c>
      <c r="S29" s="29">
        <f t="shared" si="6"/>
        <v>405.96224330973536</v>
      </c>
      <c r="T29" s="28">
        <f t="shared" si="7"/>
        <v>12.9</v>
      </c>
      <c r="U29" s="30">
        <f t="shared" si="8"/>
        <v>105.10340000000001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0</v>
      </c>
      <c r="C39" s="53">
        <f t="shared" si="10"/>
        <v>0</v>
      </c>
      <c r="D39" s="53">
        <f t="shared" si="10"/>
        <v>0</v>
      </c>
      <c r="E39" s="53">
        <f t="shared" si="10"/>
        <v>0</v>
      </c>
      <c r="F39" s="54">
        <f t="shared" si="10"/>
        <v>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0</v>
      </c>
      <c r="C40" s="44">
        <f t="shared" si="11"/>
        <v>0</v>
      </c>
      <c r="D40" s="44">
        <f t="shared" si="11"/>
        <v>0</v>
      </c>
      <c r="E40" s="44">
        <f t="shared" si="11"/>
        <v>0</v>
      </c>
      <c r="F40" s="45">
        <f t="shared" si="11"/>
        <v>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/>
      <c r="C42" s="47"/>
      <c r="D42" s="47"/>
      <c r="E42" s="47">
        <f t="shared" ref="E42:E58" si="12">$B42   +$C42   +$D42</f>
        <v>0</v>
      </c>
      <c r="F42" s="48"/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14946000</v>
      </c>
      <c r="C55" s="44">
        <f t="shared" si="20"/>
        <v>0</v>
      </c>
      <c r="D55" s="44">
        <f t="shared" si="20"/>
        <v>0</v>
      </c>
      <c r="E55" s="44">
        <f t="shared" si="20"/>
        <v>14946000</v>
      </c>
      <c r="F55" s="45">
        <f t="shared" si="20"/>
        <v>14946000</v>
      </c>
      <c r="G55" s="46">
        <f t="shared" si="20"/>
        <v>10577000</v>
      </c>
      <c r="H55" s="45">
        <f t="shared" si="20"/>
        <v>3476000</v>
      </c>
      <c r="I55" s="46">
        <f t="shared" si="20"/>
        <v>3495191</v>
      </c>
      <c r="J55" s="45">
        <f t="shared" si="20"/>
        <v>4438000</v>
      </c>
      <c r="K55" s="46">
        <f t="shared" si="20"/>
        <v>4482841</v>
      </c>
      <c r="L55" s="45">
        <f t="shared" si="20"/>
        <v>0</v>
      </c>
      <c r="M55" s="46">
        <f t="shared" si="20"/>
        <v>3808898</v>
      </c>
      <c r="N55" s="45">
        <f t="shared" si="20"/>
        <v>0</v>
      </c>
      <c r="O55" s="46">
        <f t="shared" si="20"/>
        <v>0</v>
      </c>
      <c r="P55" s="45">
        <f t="shared" si="20"/>
        <v>7914000</v>
      </c>
      <c r="Q55" s="46">
        <f t="shared" si="20"/>
        <v>11786930</v>
      </c>
      <c r="R55" s="24">
        <f t="shared" si="15"/>
        <v>-100</v>
      </c>
      <c r="S55" s="25">
        <f t="shared" si="16"/>
        <v>-15.03383680126063</v>
      </c>
      <c r="T55" s="24">
        <f t="shared" si="17"/>
        <v>52.950622240064227</v>
      </c>
      <c r="U55" s="26">
        <f t="shared" si="18"/>
        <v>78.863441723538074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14946000</v>
      </c>
      <c r="C59" s="56">
        <f t="shared" si="22"/>
        <v>0</v>
      </c>
      <c r="D59" s="56">
        <f t="shared" si="22"/>
        <v>0</v>
      </c>
      <c r="E59" s="56">
        <f t="shared" si="22"/>
        <v>14946000</v>
      </c>
      <c r="F59" s="57">
        <f t="shared" si="22"/>
        <v>14946000</v>
      </c>
      <c r="G59" s="58">
        <f t="shared" si="22"/>
        <v>10577000</v>
      </c>
      <c r="H59" s="57">
        <f t="shared" si="22"/>
        <v>3476000</v>
      </c>
      <c r="I59" s="58">
        <f t="shared" si="22"/>
        <v>3495191</v>
      </c>
      <c r="J59" s="57">
        <f t="shared" si="22"/>
        <v>4438000</v>
      </c>
      <c r="K59" s="58">
        <f t="shared" si="22"/>
        <v>4482841</v>
      </c>
      <c r="L59" s="57">
        <f t="shared" si="22"/>
        <v>0</v>
      </c>
      <c r="M59" s="59">
        <f t="shared" si="22"/>
        <v>3808898</v>
      </c>
      <c r="N59" s="57">
        <f t="shared" si="22"/>
        <v>0</v>
      </c>
      <c r="O59" s="58">
        <f t="shared" si="22"/>
        <v>0</v>
      </c>
      <c r="P59" s="57">
        <f t="shared" si="22"/>
        <v>7914000</v>
      </c>
      <c r="Q59" s="58">
        <f t="shared" si="22"/>
        <v>11786930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showGridLines="0" workbookViewId="0">
      <selection sqref="A1:U1"/>
    </sheetView>
  </sheetViews>
  <sheetFormatPr defaultRowHeight="12.75" x14ac:dyDescent="0.2"/>
  <cols>
    <col min="1" max="1" width="50.7109375" style="8" customWidth="1"/>
    <col min="2" max="13" width="13.7109375" style="8" customWidth="1"/>
    <col min="14" max="15" width="13.7109375" style="8" hidden="1" customWidth="1"/>
    <col min="16" max="23" width="13.7109375" style="8" customWidth="1"/>
    <col min="24" max="24" width="2.7109375" style="8" customWidth="1"/>
    <col min="25" max="16384" width="9.140625" style="8"/>
  </cols>
  <sheetData>
    <row r="1" spans="1:23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0"/>
      <c r="W1" s="10"/>
    </row>
    <row r="2" spans="1:23" ht="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11"/>
      <c r="W2" s="11"/>
    </row>
    <row r="3" spans="1:23" ht="18" customHeight="1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11"/>
      <c r="W3" s="11"/>
    </row>
    <row r="4" spans="1:23" ht="18" customHeight="1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11"/>
      <c r="W4" s="11"/>
    </row>
    <row r="5" spans="1:23" ht="15" customHeight="1" x14ac:dyDescent="0.25">
      <c r="A5" s="64" t="s">
        <v>88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12"/>
      <c r="W5" s="12"/>
    </row>
    <row r="6" spans="1:23" ht="12.75" customHeight="1" x14ac:dyDescent="0.2">
      <c r="A6" s="13"/>
      <c r="B6" s="13"/>
      <c r="C6" s="13"/>
      <c r="D6" s="13"/>
      <c r="E6" s="14"/>
      <c r="F6" s="60" t="s">
        <v>3</v>
      </c>
      <c r="G6" s="61"/>
      <c r="H6" s="60" t="s">
        <v>4</v>
      </c>
      <c r="I6" s="61"/>
      <c r="J6" s="60" t="s">
        <v>5</v>
      </c>
      <c r="K6" s="61"/>
      <c r="L6" s="60" t="s">
        <v>6</v>
      </c>
      <c r="M6" s="61"/>
      <c r="N6" s="60" t="s">
        <v>7</v>
      </c>
      <c r="O6" s="61"/>
      <c r="P6" s="60" t="s">
        <v>8</v>
      </c>
      <c r="Q6" s="61"/>
      <c r="R6" s="60" t="s">
        <v>9</v>
      </c>
      <c r="S6" s="61"/>
      <c r="T6" s="60" t="s">
        <v>10</v>
      </c>
      <c r="U6" s="61"/>
      <c r="V6" s="60" t="s">
        <v>11</v>
      </c>
      <c r="W6" s="61"/>
    </row>
    <row r="7" spans="1:23" ht="76.5" x14ac:dyDescent="0.2">
      <c r="A7" s="15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 t="s">
        <v>18</v>
      </c>
      <c r="H7" s="17" t="s">
        <v>19</v>
      </c>
      <c r="I7" s="18" t="s">
        <v>20</v>
      </c>
      <c r="J7" s="17" t="s">
        <v>21</v>
      </c>
      <c r="K7" s="18" t="s">
        <v>22</v>
      </c>
      <c r="L7" s="17" t="s">
        <v>23</v>
      </c>
      <c r="M7" s="18" t="s">
        <v>24</v>
      </c>
      <c r="N7" s="17" t="s">
        <v>25</v>
      </c>
      <c r="O7" s="18" t="s">
        <v>26</v>
      </c>
      <c r="P7" s="17" t="s">
        <v>27</v>
      </c>
      <c r="Q7" s="18" t="s">
        <v>28</v>
      </c>
      <c r="R7" s="17" t="s">
        <v>27</v>
      </c>
      <c r="S7" s="18" t="s">
        <v>28</v>
      </c>
      <c r="T7" s="17" t="s">
        <v>29</v>
      </c>
      <c r="U7" s="18" t="s">
        <v>30</v>
      </c>
      <c r="V7" s="17" t="s">
        <v>16</v>
      </c>
      <c r="W7" s="18" t="s">
        <v>31</v>
      </c>
    </row>
    <row r="8" spans="1:23" x14ac:dyDescent="0.2">
      <c r="A8" s="19" t="s">
        <v>32</v>
      </c>
      <c r="B8" s="41">
        <f t="shared" ref="B8:Q8" si="0">+B9+B24</f>
        <v>75042000</v>
      </c>
      <c r="C8" s="41">
        <f t="shared" si="0"/>
        <v>0</v>
      </c>
      <c r="D8" s="41">
        <f t="shared" si="0"/>
        <v>0</v>
      </c>
      <c r="E8" s="41">
        <f t="shared" si="0"/>
        <v>75042000</v>
      </c>
      <c r="F8" s="42">
        <f t="shared" si="0"/>
        <v>75042000</v>
      </c>
      <c r="G8" s="43">
        <f t="shared" si="0"/>
        <v>60634000</v>
      </c>
      <c r="H8" s="42">
        <f t="shared" si="0"/>
        <v>196000</v>
      </c>
      <c r="I8" s="43">
        <f t="shared" si="0"/>
        <v>28675738</v>
      </c>
      <c r="J8" s="42">
        <f t="shared" si="0"/>
        <v>14710000</v>
      </c>
      <c r="K8" s="43">
        <f t="shared" si="0"/>
        <v>25550461</v>
      </c>
      <c r="L8" s="42">
        <f t="shared" si="0"/>
        <v>0</v>
      </c>
      <c r="M8" s="43">
        <f t="shared" si="0"/>
        <v>24487683</v>
      </c>
      <c r="N8" s="42">
        <f t="shared" si="0"/>
        <v>0</v>
      </c>
      <c r="O8" s="43">
        <f t="shared" si="0"/>
        <v>0</v>
      </c>
      <c r="P8" s="42">
        <f t="shared" si="0"/>
        <v>14906000</v>
      </c>
      <c r="Q8" s="43">
        <f t="shared" si="0"/>
        <v>78713882</v>
      </c>
      <c r="R8" s="20">
        <f>IF($J8    =0,0,(($L8    -$J8    )/$J8    )*100)</f>
        <v>-100</v>
      </c>
      <c r="S8" s="21">
        <f>IF($K8    =0,0,(($M8    -$K8    )/$K8    )*100)</f>
        <v>-4.1595257322362986</v>
      </c>
      <c r="T8" s="20">
        <f>IF($E8    =0,0,($P8    /$E8    )*100)</f>
        <v>19.863543082540446</v>
      </c>
      <c r="U8" s="22">
        <f>IF($E8    =0,0,($Q8    /$E8    )*100)</f>
        <v>104.89310252925029</v>
      </c>
      <c r="V8" s="42">
        <f>+V9+V24</f>
        <v>0</v>
      </c>
      <c r="W8" s="43">
        <f>+W9+W24</f>
        <v>0</v>
      </c>
    </row>
    <row r="9" spans="1:23" x14ac:dyDescent="0.2">
      <c r="A9" s="23" t="s">
        <v>33</v>
      </c>
      <c r="B9" s="44">
        <f t="shared" ref="B9:Q9" si="1">SUM(B10:B23)</f>
        <v>72142000</v>
      </c>
      <c r="C9" s="44">
        <f t="shared" si="1"/>
        <v>0</v>
      </c>
      <c r="D9" s="44">
        <f t="shared" si="1"/>
        <v>0</v>
      </c>
      <c r="E9" s="44">
        <f t="shared" si="1"/>
        <v>72142000</v>
      </c>
      <c r="F9" s="45">
        <f t="shared" si="1"/>
        <v>72142000</v>
      </c>
      <c r="G9" s="46">
        <f t="shared" si="1"/>
        <v>58034000</v>
      </c>
      <c r="H9" s="45">
        <f t="shared" si="1"/>
        <v>0</v>
      </c>
      <c r="I9" s="46">
        <f t="shared" si="1"/>
        <v>28225061</v>
      </c>
      <c r="J9" s="45">
        <f t="shared" si="1"/>
        <v>13359000</v>
      </c>
      <c r="K9" s="46">
        <f t="shared" si="1"/>
        <v>24209480</v>
      </c>
      <c r="L9" s="45">
        <f t="shared" si="1"/>
        <v>0</v>
      </c>
      <c r="M9" s="46">
        <f t="shared" si="1"/>
        <v>23681663</v>
      </c>
      <c r="N9" s="45">
        <f t="shared" si="1"/>
        <v>0</v>
      </c>
      <c r="O9" s="46">
        <f t="shared" si="1"/>
        <v>0</v>
      </c>
      <c r="P9" s="45">
        <f t="shared" si="1"/>
        <v>13359000</v>
      </c>
      <c r="Q9" s="46">
        <f t="shared" si="1"/>
        <v>76116204</v>
      </c>
      <c r="R9" s="24">
        <f>IF($J9    =0,0,(($L9    -$J9    )/$J9    )*100)</f>
        <v>-100</v>
      </c>
      <c r="S9" s="25">
        <f>IF($K9    =0,0,(($M9    -$K9    )/$K9    )*100)</f>
        <v>-2.1802079185509147</v>
      </c>
      <c r="T9" s="24">
        <f>IF($E9    =0,0,($P9    /$E9    )*100)</f>
        <v>18.517645754206981</v>
      </c>
      <c r="U9" s="26">
        <f>IF($E9    =0,0,($Q9    /$E9    )*100)</f>
        <v>105.5088630756009</v>
      </c>
      <c r="V9" s="45">
        <f>SUM(V10:V23)</f>
        <v>0</v>
      </c>
      <c r="W9" s="46">
        <f>SUM(W10:W23)</f>
        <v>0</v>
      </c>
    </row>
    <row r="10" spans="1:23" x14ac:dyDescent="0.2">
      <c r="A10" s="27" t="s">
        <v>34</v>
      </c>
      <c r="B10" s="47">
        <v>16716000</v>
      </c>
      <c r="C10" s="47"/>
      <c r="D10" s="47"/>
      <c r="E10" s="47">
        <f t="shared" ref="E10:E41" si="2">$B10   +$C10   +$D10</f>
        <v>16716000</v>
      </c>
      <c r="F10" s="48">
        <v>16716000</v>
      </c>
      <c r="G10" s="49">
        <v>14694000</v>
      </c>
      <c r="H10" s="48"/>
      <c r="I10" s="49">
        <v>1690494</v>
      </c>
      <c r="J10" s="48">
        <v>9472000</v>
      </c>
      <c r="K10" s="49">
        <v>7856654</v>
      </c>
      <c r="L10" s="48"/>
      <c r="M10" s="49">
        <v>1318879</v>
      </c>
      <c r="N10" s="48"/>
      <c r="O10" s="49"/>
      <c r="P10" s="48">
        <f t="shared" ref="P10:P41" si="3">$H10   +$J10   +$L10   +$N10</f>
        <v>9472000</v>
      </c>
      <c r="Q10" s="49">
        <f t="shared" ref="Q10:Q41" si="4">$I10   +$K10   +$M10   +$O10</f>
        <v>10866027</v>
      </c>
      <c r="R10" s="28">
        <f t="shared" ref="R10:R41" si="5">IF($J10   =0,0,(($L10   -$J10   )/$J10   )*100)</f>
        <v>-100</v>
      </c>
      <c r="S10" s="29">
        <f t="shared" ref="S10:S41" si="6">IF($K10   =0,0,(($M10   -$K10   )/$K10   )*100)</f>
        <v>-83.213222829973162</v>
      </c>
      <c r="T10" s="28">
        <f t="shared" ref="T10:T41" si="7">IF($E10   =0,0,($P10   /$E10   )*100)</f>
        <v>56.664273749700889</v>
      </c>
      <c r="U10" s="30">
        <f t="shared" ref="U10:U41" si="8">IF($E10   =0,0,($Q10   /$E10   )*100)</f>
        <v>65.003750897343863</v>
      </c>
      <c r="V10" s="48"/>
      <c r="W10" s="49"/>
    </row>
    <row r="11" spans="1:23" x14ac:dyDescent="0.2">
      <c r="A11" s="27" t="s">
        <v>35</v>
      </c>
      <c r="B11" s="47"/>
      <c r="C11" s="47"/>
      <c r="D11" s="47"/>
      <c r="E11" s="47">
        <f t="shared" si="2"/>
        <v>0</v>
      </c>
      <c r="F11" s="48"/>
      <c r="G11" s="49"/>
      <c r="H11" s="48"/>
      <c r="I11" s="49"/>
      <c r="J11" s="48"/>
      <c r="K11" s="49"/>
      <c r="L11" s="48"/>
      <c r="M11" s="49"/>
      <c r="N11" s="48"/>
      <c r="O11" s="49"/>
      <c r="P11" s="48">
        <f t="shared" si="3"/>
        <v>0</v>
      </c>
      <c r="Q11" s="49">
        <f t="shared" si="4"/>
        <v>0</v>
      </c>
      <c r="R11" s="28">
        <f t="shared" si="5"/>
        <v>0</v>
      </c>
      <c r="S11" s="29">
        <f t="shared" si="6"/>
        <v>0</v>
      </c>
      <c r="T11" s="28">
        <f t="shared" si="7"/>
        <v>0</v>
      </c>
      <c r="U11" s="30">
        <f t="shared" si="8"/>
        <v>0</v>
      </c>
      <c r="V11" s="48"/>
      <c r="W11" s="49"/>
    </row>
    <row r="12" spans="1:23" x14ac:dyDescent="0.2">
      <c r="A12" s="27" t="s">
        <v>36</v>
      </c>
      <c r="B12" s="47"/>
      <c r="C12" s="47"/>
      <c r="D12" s="47"/>
      <c r="E12" s="47">
        <f t="shared" si="2"/>
        <v>0</v>
      </c>
      <c r="F12" s="48"/>
      <c r="G12" s="49"/>
      <c r="H12" s="48"/>
      <c r="I12" s="49"/>
      <c r="J12" s="48"/>
      <c r="K12" s="49"/>
      <c r="L12" s="48"/>
      <c r="M12" s="49"/>
      <c r="N12" s="48"/>
      <c r="O12" s="49"/>
      <c r="P12" s="48">
        <f t="shared" si="3"/>
        <v>0</v>
      </c>
      <c r="Q12" s="49">
        <f t="shared" si="4"/>
        <v>0</v>
      </c>
      <c r="R12" s="28">
        <f t="shared" si="5"/>
        <v>0</v>
      </c>
      <c r="S12" s="29">
        <f t="shared" si="6"/>
        <v>0</v>
      </c>
      <c r="T12" s="28">
        <f t="shared" si="7"/>
        <v>0</v>
      </c>
      <c r="U12" s="30">
        <f t="shared" si="8"/>
        <v>0</v>
      </c>
      <c r="V12" s="48"/>
      <c r="W12" s="49"/>
    </row>
    <row r="13" spans="1:23" x14ac:dyDescent="0.2">
      <c r="A13" s="27" t="s">
        <v>37</v>
      </c>
      <c r="B13" s="47">
        <v>1000000</v>
      </c>
      <c r="C13" s="47"/>
      <c r="D13" s="47"/>
      <c r="E13" s="47">
        <f t="shared" si="2"/>
        <v>1000000</v>
      </c>
      <c r="F13" s="48">
        <v>1000000</v>
      </c>
      <c r="G13" s="49">
        <v>1000000</v>
      </c>
      <c r="H13" s="48"/>
      <c r="I13" s="49"/>
      <c r="J13" s="48"/>
      <c r="K13" s="49"/>
      <c r="L13" s="48"/>
      <c r="M13" s="49">
        <v>1090291</v>
      </c>
      <c r="N13" s="48"/>
      <c r="O13" s="49"/>
      <c r="P13" s="48">
        <f t="shared" si="3"/>
        <v>0</v>
      </c>
      <c r="Q13" s="49">
        <f t="shared" si="4"/>
        <v>1090291</v>
      </c>
      <c r="R13" s="28">
        <f t="shared" si="5"/>
        <v>0</v>
      </c>
      <c r="S13" s="29">
        <f t="shared" si="6"/>
        <v>0</v>
      </c>
      <c r="T13" s="28">
        <f t="shared" si="7"/>
        <v>0</v>
      </c>
      <c r="U13" s="30">
        <f t="shared" si="8"/>
        <v>109.02909999999999</v>
      </c>
      <c r="V13" s="48"/>
      <c r="W13" s="49"/>
    </row>
    <row r="14" spans="1:23" x14ac:dyDescent="0.2">
      <c r="A14" s="27" t="s">
        <v>38</v>
      </c>
      <c r="B14" s="47"/>
      <c r="C14" s="47"/>
      <c r="D14" s="47"/>
      <c r="E14" s="47">
        <f t="shared" si="2"/>
        <v>0</v>
      </c>
      <c r="F14" s="48"/>
      <c r="G14" s="49"/>
      <c r="H14" s="48"/>
      <c r="I14" s="49"/>
      <c r="J14" s="48"/>
      <c r="K14" s="49"/>
      <c r="L14" s="48"/>
      <c r="M14" s="49"/>
      <c r="N14" s="48"/>
      <c r="O14" s="49"/>
      <c r="P14" s="48">
        <f t="shared" si="3"/>
        <v>0</v>
      </c>
      <c r="Q14" s="49">
        <f t="shared" si="4"/>
        <v>0</v>
      </c>
      <c r="R14" s="28">
        <f t="shared" si="5"/>
        <v>0</v>
      </c>
      <c r="S14" s="29">
        <f t="shared" si="6"/>
        <v>0</v>
      </c>
      <c r="T14" s="28">
        <f t="shared" si="7"/>
        <v>0</v>
      </c>
      <c r="U14" s="30">
        <f t="shared" si="8"/>
        <v>0</v>
      </c>
      <c r="V14" s="48"/>
      <c r="W14" s="49"/>
    </row>
    <row r="15" spans="1:23" x14ac:dyDescent="0.2">
      <c r="A15" s="27" t="s">
        <v>39</v>
      </c>
      <c r="B15" s="47"/>
      <c r="C15" s="47"/>
      <c r="D15" s="47"/>
      <c r="E15" s="47">
        <f t="shared" si="2"/>
        <v>0</v>
      </c>
      <c r="F15" s="48"/>
      <c r="G15" s="49"/>
      <c r="H15" s="48"/>
      <c r="I15" s="49"/>
      <c r="J15" s="48"/>
      <c r="K15" s="49"/>
      <c r="L15" s="48"/>
      <c r="M15" s="49"/>
      <c r="N15" s="48"/>
      <c r="O15" s="49"/>
      <c r="P15" s="48">
        <f t="shared" si="3"/>
        <v>0</v>
      </c>
      <c r="Q15" s="49">
        <f t="shared" si="4"/>
        <v>0</v>
      </c>
      <c r="R15" s="28">
        <f t="shared" si="5"/>
        <v>0</v>
      </c>
      <c r="S15" s="29">
        <f t="shared" si="6"/>
        <v>0</v>
      </c>
      <c r="T15" s="28">
        <f t="shared" si="7"/>
        <v>0</v>
      </c>
      <c r="U15" s="30">
        <f t="shared" si="8"/>
        <v>0</v>
      </c>
      <c r="V15" s="48"/>
      <c r="W15" s="49"/>
    </row>
    <row r="16" spans="1:23" x14ac:dyDescent="0.2">
      <c r="A16" s="27" t="s">
        <v>40</v>
      </c>
      <c r="B16" s="47"/>
      <c r="C16" s="47"/>
      <c r="D16" s="47"/>
      <c r="E16" s="47">
        <f t="shared" si="2"/>
        <v>0</v>
      </c>
      <c r="F16" s="48"/>
      <c r="G16" s="49"/>
      <c r="H16" s="48"/>
      <c r="I16" s="49"/>
      <c r="J16" s="48"/>
      <c r="K16" s="49"/>
      <c r="L16" s="48"/>
      <c r="M16" s="49"/>
      <c r="N16" s="48"/>
      <c r="O16" s="49"/>
      <c r="P16" s="48">
        <f t="shared" si="3"/>
        <v>0</v>
      </c>
      <c r="Q16" s="49">
        <f t="shared" si="4"/>
        <v>0</v>
      </c>
      <c r="R16" s="28">
        <f t="shared" si="5"/>
        <v>0</v>
      </c>
      <c r="S16" s="29">
        <f t="shared" si="6"/>
        <v>0</v>
      </c>
      <c r="T16" s="28">
        <f t="shared" si="7"/>
        <v>0</v>
      </c>
      <c r="U16" s="30">
        <f t="shared" si="8"/>
        <v>0</v>
      </c>
      <c r="V16" s="48"/>
      <c r="W16" s="49"/>
    </row>
    <row r="17" spans="1:23" x14ac:dyDescent="0.2">
      <c r="A17" s="27" t="s">
        <v>41</v>
      </c>
      <c r="B17" s="47"/>
      <c r="C17" s="47"/>
      <c r="D17" s="47"/>
      <c r="E17" s="47">
        <f t="shared" si="2"/>
        <v>0</v>
      </c>
      <c r="F17" s="48"/>
      <c r="G17" s="49"/>
      <c r="H17" s="48"/>
      <c r="I17" s="49"/>
      <c r="J17" s="48"/>
      <c r="K17" s="49"/>
      <c r="L17" s="48"/>
      <c r="M17" s="49"/>
      <c r="N17" s="48"/>
      <c r="O17" s="49"/>
      <c r="P17" s="48">
        <f t="shared" si="3"/>
        <v>0</v>
      </c>
      <c r="Q17" s="49">
        <f t="shared" si="4"/>
        <v>0</v>
      </c>
      <c r="R17" s="28">
        <f t="shared" si="5"/>
        <v>0</v>
      </c>
      <c r="S17" s="29">
        <f t="shared" si="6"/>
        <v>0</v>
      </c>
      <c r="T17" s="28">
        <f t="shared" si="7"/>
        <v>0</v>
      </c>
      <c r="U17" s="30">
        <f t="shared" si="8"/>
        <v>0</v>
      </c>
      <c r="V17" s="48"/>
      <c r="W17" s="49"/>
    </row>
    <row r="18" spans="1:23" x14ac:dyDescent="0.2">
      <c r="A18" s="27" t="s">
        <v>42</v>
      </c>
      <c r="B18" s="47"/>
      <c r="C18" s="47"/>
      <c r="D18" s="47"/>
      <c r="E18" s="47">
        <f t="shared" si="2"/>
        <v>0</v>
      </c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48">
        <f t="shared" si="3"/>
        <v>0</v>
      </c>
      <c r="Q18" s="49">
        <f t="shared" si="4"/>
        <v>0</v>
      </c>
      <c r="R18" s="28">
        <f t="shared" si="5"/>
        <v>0</v>
      </c>
      <c r="S18" s="29">
        <f t="shared" si="6"/>
        <v>0</v>
      </c>
      <c r="T18" s="28">
        <f t="shared" si="7"/>
        <v>0</v>
      </c>
      <c r="U18" s="30">
        <f t="shared" si="8"/>
        <v>0</v>
      </c>
      <c r="V18" s="48"/>
      <c r="W18" s="49"/>
    </row>
    <row r="19" spans="1:23" x14ac:dyDescent="0.2">
      <c r="A19" s="27" t="s">
        <v>43</v>
      </c>
      <c r="B19" s="47"/>
      <c r="C19" s="47"/>
      <c r="D19" s="47"/>
      <c r="E19" s="47">
        <f t="shared" si="2"/>
        <v>0</v>
      </c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>
        <f t="shared" si="3"/>
        <v>0</v>
      </c>
      <c r="Q19" s="49">
        <f t="shared" si="4"/>
        <v>0</v>
      </c>
      <c r="R19" s="28">
        <f t="shared" si="5"/>
        <v>0</v>
      </c>
      <c r="S19" s="29">
        <f t="shared" si="6"/>
        <v>0</v>
      </c>
      <c r="T19" s="28">
        <f t="shared" si="7"/>
        <v>0</v>
      </c>
      <c r="U19" s="30">
        <f t="shared" si="8"/>
        <v>0</v>
      </c>
      <c r="V19" s="48"/>
      <c r="W19" s="49"/>
    </row>
    <row r="20" spans="1:23" x14ac:dyDescent="0.2">
      <c r="A20" s="27" t="s">
        <v>44</v>
      </c>
      <c r="B20" s="47"/>
      <c r="C20" s="47"/>
      <c r="D20" s="47"/>
      <c r="E20" s="47">
        <f t="shared" si="2"/>
        <v>0</v>
      </c>
      <c r="F20" s="48"/>
      <c r="G20" s="49"/>
      <c r="H20" s="48"/>
      <c r="I20" s="49"/>
      <c r="J20" s="48"/>
      <c r="K20" s="49"/>
      <c r="L20" s="48"/>
      <c r="M20" s="49"/>
      <c r="N20" s="48"/>
      <c r="O20" s="49"/>
      <c r="P20" s="48">
        <f t="shared" si="3"/>
        <v>0</v>
      </c>
      <c r="Q20" s="49">
        <f t="shared" si="4"/>
        <v>0</v>
      </c>
      <c r="R20" s="28">
        <f t="shared" si="5"/>
        <v>0</v>
      </c>
      <c r="S20" s="29">
        <f t="shared" si="6"/>
        <v>0</v>
      </c>
      <c r="T20" s="28">
        <f t="shared" si="7"/>
        <v>0</v>
      </c>
      <c r="U20" s="30">
        <f t="shared" si="8"/>
        <v>0</v>
      </c>
      <c r="V20" s="48"/>
      <c r="W20" s="49"/>
    </row>
    <row r="21" spans="1:23" x14ac:dyDescent="0.2">
      <c r="A21" s="27" t="s">
        <v>45</v>
      </c>
      <c r="B21" s="47"/>
      <c r="C21" s="47"/>
      <c r="D21" s="47"/>
      <c r="E21" s="47">
        <f t="shared" si="2"/>
        <v>0</v>
      </c>
      <c r="F21" s="48"/>
      <c r="G21" s="49"/>
      <c r="H21" s="48"/>
      <c r="I21" s="49"/>
      <c r="J21" s="48"/>
      <c r="K21" s="49"/>
      <c r="L21" s="48"/>
      <c r="M21" s="49"/>
      <c r="N21" s="48"/>
      <c r="O21" s="49"/>
      <c r="P21" s="48">
        <f t="shared" si="3"/>
        <v>0</v>
      </c>
      <c r="Q21" s="49">
        <f t="shared" si="4"/>
        <v>0</v>
      </c>
      <c r="R21" s="28">
        <f t="shared" si="5"/>
        <v>0</v>
      </c>
      <c r="S21" s="29">
        <f t="shared" si="6"/>
        <v>0</v>
      </c>
      <c r="T21" s="28">
        <f t="shared" si="7"/>
        <v>0</v>
      </c>
      <c r="U21" s="30">
        <f t="shared" si="8"/>
        <v>0</v>
      </c>
      <c r="V21" s="48"/>
      <c r="W21" s="49"/>
    </row>
    <row r="22" spans="1:23" x14ac:dyDescent="0.2">
      <c r="A22" s="27" t="s">
        <v>46</v>
      </c>
      <c r="B22" s="47">
        <v>50426000</v>
      </c>
      <c r="C22" s="47"/>
      <c r="D22" s="47"/>
      <c r="E22" s="47">
        <f t="shared" si="2"/>
        <v>50426000</v>
      </c>
      <c r="F22" s="48">
        <v>50426000</v>
      </c>
      <c r="G22" s="49">
        <v>40340000</v>
      </c>
      <c r="H22" s="48"/>
      <c r="I22" s="49">
        <v>26534567</v>
      </c>
      <c r="J22" s="48">
        <v>3720000</v>
      </c>
      <c r="K22" s="49">
        <v>15371649</v>
      </c>
      <c r="L22" s="48"/>
      <c r="M22" s="49">
        <v>19736922</v>
      </c>
      <c r="N22" s="48"/>
      <c r="O22" s="49"/>
      <c r="P22" s="48">
        <f t="shared" si="3"/>
        <v>3720000</v>
      </c>
      <c r="Q22" s="49">
        <f t="shared" si="4"/>
        <v>61643138</v>
      </c>
      <c r="R22" s="28">
        <f t="shared" si="5"/>
        <v>-100</v>
      </c>
      <c r="S22" s="29">
        <f t="shared" si="6"/>
        <v>28.398208936464787</v>
      </c>
      <c r="T22" s="28">
        <f t="shared" si="7"/>
        <v>7.3771467100305399</v>
      </c>
      <c r="U22" s="30">
        <f t="shared" si="8"/>
        <v>122.24475072383294</v>
      </c>
      <c r="V22" s="48"/>
      <c r="W22" s="49"/>
    </row>
    <row r="23" spans="1:23" x14ac:dyDescent="0.2">
      <c r="A23" s="27" t="s">
        <v>47</v>
      </c>
      <c r="B23" s="47">
        <v>4000000</v>
      </c>
      <c r="C23" s="47"/>
      <c r="D23" s="47"/>
      <c r="E23" s="47">
        <f t="shared" si="2"/>
        <v>4000000</v>
      </c>
      <c r="F23" s="48">
        <v>4000000</v>
      </c>
      <c r="G23" s="49">
        <v>2000000</v>
      </c>
      <c r="H23" s="48"/>
      <c r="I23" s="49"/>
      <c r="J23" s="48">
        <v>167000</v>
      </c>
      <c r="K23" s="49">
        <v>981177</v>
      </c>
      <c r="L23" s="48"/>
      <c r="M23" s="49">
        <v>1535571</v>
      </c>
      <c r="N23" s="48"/>
      <c r="O23" s="49"/>
      <c r="P23" s="48">
        <f t="shared" si="3"/>
        <v>167000</v>
      </c>
      <c r="Q23" s="49">
        <f t="shared" si="4"/>
        <v>2516748</v>
      </c>
      <c r="R23" s="28">
        <f t="shared" si="5"/>
        <v>-100</v>
      </c>
      <c r="S23" s="29">
        <f t="shared" si="6"/>
        <v>56.502955124304791</v>
      </c>
      <c r="T23" s="28">
        <f t="shared" si="7"/>
        <v>4.1749999999999998</v>
      </c>
      <c r="U23" s="30">
        <f t="shared" si="8"/>
        <v>62.918700000000008</v>
      </c>
      <c r="V23" s="48"/>
      <c r="W23" s="49"/>
    </row>
    <row r="24" spans="1:23" x14ac:dyDescent="0.2">
      <c r="A24" s="23" t="s">
        <v>48</v>
      </c>
      <c r="B24" s="44">
        <f t="shared" ref="B24:Q24" si="9">SUM(B25:B38)</f>
        <v>2900000</v>
      </c>
      <c r="C24" s="44">
        <f t="shared" si="9"/>
        <v>0</v>
      </c>
      <c r="D24" s="44">
        <f t="shared" si="9"/>
        <v>0</v>
      </c>
      <c r="E24" s="44">
        <f t="shared" si="9"/>
        <v>2900000</v>
      </c>
      <c r="F24" s="45">
        <f t="shared" si="9"/>
        <v>2900000</v>
      </c>
      <c r="G24" s="46">
        <f t="shared" si="9"/>
        <v>2600000</v>
      </c>
      <c r="H24" s="45">
        <f t="shared" si="9"/>
        <v>196000</v>
      </c>
      <c r="I24" s="46">
        <f t="shared" si="9"/>
        <v>450677</v>
      </c>
      <c r="J24" s="45">
        <f t="shared" si="9"/>
        <v>1351000</v>
      </c>
      <c r="K24" s="46">
        <f t="shared" si="9"/>
        <v>1340981</v>
      </c>
      <c r="L24" s="45">
        <f t="shared" si="9"/>
        <v>0</v>
      </c>
      <c r="M24" s="46">
        <f t="shared" si="9"/>
        <v>806020</v>
      </c>
      <c r="N24" s="45">
        <f t="shared" si="9"/>
        <v>0</v>
      </c>
      <c r="O24" s="46">
        <f t="shared" si="9"/>
        <v>0</v>
      </c>
      <c r="P24" s="45">
        <f t="shared" si="9"/>
        <v>1547000</v>
      </c>
      <c r="Q24" s="46">
        <f t="shared" si="9"/>
        <v>2597678</v>
      </c>
      <c r="R24" s="24">
        <f t="shared" si="5"/>
        <v>-100</v>
      </c>
      <c r="S24" s="25">
        <f t="shared" si="6"/>
        <v>-39.893257249729864</v>
      </c>
      <c r="T24" s="24">
        <f t="shared" si="7"/>
        <v>53.344827586206897</v>
      </c>
      <c r="U24" s="26">
        <f t="shared" si="8"/>
        <v>89.575103448275854</v>
      </c>
      <c r="V24" s="45">
        <f>SUM(V25:V38)</f>
        <v>0</v>
      </c>
      <c r="W24" s="46">
        <f>SUM(W25:W38)</f>
        <v>0</v>
      </c>
    </row>
    <row r="25" spans="1:23" s="35" customFormat="1" ht="12.75" customHeight="1" x14ac:dyDescent="0.2">
      <c r="A25" s="31" t="s">
        <v>49</v>
      </c>
      <c r="B25" s="50"/>
      <c r="C25" s="50"/>
      <c r="D25" s="50"/>
      <c r="E25" s="50">
        <f t="shared" si="2"/>
        <v>0</v>
      </c>
      <c r="F25" s="51"/>
      <c r="G25" s="52"/>
      <c r="H25" s="51"/>
      <c r="I25" s="52"/>
      <c r="J25" s="51"/>
      <c r="K25" s="52"/>
      <c r="L25" s="51"/>
      <c r="M25" s="52"/>
      <c r="N25" s="51"/>
      <c r="O25" s="52"/>
      <c r="P25" s="51">
        <f t="shared" si="3"/>
        <v>0</v>
      </c>
      <c r="Q25" s="52">
        <f t="shared" si="4"/>
        <v>0</v>
      </c>
      <c r="R25" s="32">
        <f t="shared" si="5"/>
        <v>0</v>
      </c>
      <c r="S25" s="33">
        <f t="shared" si="6"/>
        <v>0</v>
      </c>
      <c r="T25" s="32">
        <f t="shared" si="7"/>
        <v>0</v>
      </c>
      <c r="U25" s="34">
        <f t="shared" si="8"/>
        <v>0</v>
      </c>
      <c r="V25" s="51"/>
      <c r="W25" s="52"/>
    </row>
    <row r="26" spans="1:23" x14ac:dyDescent="0.2">
      <c r="A26" s="27" t="s">
        <v>50</v>
      </c>
      <c r="B26" s="47"/>
      <c r="C26" s="47"/>
      <c r="D26" s="47"/>
      <c r="E26" s="47">
        <f t="shared" si="2"/>
        <v>0</v>
      </c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>
        <f t="shared" si="3"/>
        <v>0</v>
      </c>
      <c r="Q26" s="49">
        <f t="shared" si="4"/>
        <v>0</v>
      </c>
      <c r="R26" s="28">
        <f t="shared" si="5"/>
        <v>0</v>
      </c>
      <c r="S26" s="29">
        <f t="shared" si="6"/>
        <v>0</v>
      </c>
      <c r="T26" s="28">
        <f t="shared" si="7"/>
        <v>0</v>
      </c>
      <c r="U26" s="30">
        <f t="shared" si="8"/>
        <v>0</v>
      </c>
      <c r="V26" s="48"/>
      <c r="W26" s="49"/>
    </row>
    <row r="27" spans="1:23" x14ac:dyDescent="0.2">
      <c r="A27" s="27" t="s">
        <v>51</v>
      </c>
      <c r="B27" s="47">
        <v>1900000</v>
      </c>
      <c r="C27" s="47"/>
      <c r="D27" s="47"/>
      <c r="E27" s="47">
        <f t="shared" si="2"/>
        <v>1900000</v>
      </c>
      <c r="F27" s="48">
        <v>1900000</v>
      </c>
      <c r="G27" s="49">
        <v>1900000</v>
      </c>
      <c r="H27" s="48">
        <v>88000</v>
      </c>
      <c r="I27" s="49">
        <v>262551</v>
      </c>
      <c r="J27" s="48">
        <v>1161000</v>
      </c>
      <c r="K27" s="49">
        <v>986580</v>
      </c>
      <c r="L27" s="48"/>
      <c r="M27" s="49">
        <v>354424</v>
      </c>
      <c r="N27" s="48"/>
      <c r="O27" s="49"/>
      <c r="P27" s="48">
        <f t="shared" si="3"/>
        <v>1249000</v>
      </c>
      <c r="Q27" s="49">
        <f t="shared" si="4"/>
        <v>1603555</v>
      </c>
      <c r="R27" s="28">
        <f t="shared" si="5"/>
        <v>-100</v>
      </c>
      <c r="S27" s="29">
        <f t="shared" si="6"/>
        <v>-64.075493117638715</v>
      </c>
      <c r="T27" s="28">
        <f t="shared" si="7"/>
        <v>65.736842105263165</v>
      </c>
      <c r="U27" s="30">
        <f t="shared" si="8"/>
        <v>84.397631578947369</v>
      </c>
      <c r="V27" s="48"/>
      <c r="W27" s="49"/>
    </row>
    <row r="28" spans="1:23" x14ac:dyDescent="0.2">
      <c r="A28" s="27" t="s">
        <v>52</v>
      </c>
      <c r="B28" s="47"/>
      <c r="C28" s="47"/>
      <c r="D28" s="47"/>
      <c r="E28" s="47">
        <f t="shared" si="2"/>
        <v>0</v>
      </c>
      <c r="F28" s="48"/>
      <c r="G28" s="49"/>
      <c r="H28" s="48"/>
      <c r="I28" s="49"/>
      <c r="J28" s="48"/>
      <c r="K28" s="49"/>
      <c r="L28" s="48"/>
      <c r="M28" s="49"/>
      <c r="N28" s="48"/>
      <c r="O28" s="49"/>
      <c r="P28" s="48">
        <f t="shared" si="3"/>
        <v>0</v>
      </c>
      <c r="Q28" s="49">
        <f t="shared" si="4"/>
        <v>0</v>
      </c>
      <c r="R28" s="28">
        <f t="shared" si="5"/>
        <v>0</v>
      </c>
      <c r="S28" s="29">
        <f t="shared" si="6"/>
        <v>0</v>
      </c>
      <c r="T28" s="28">
        <f t="shared" si="7"/>
        <v>0</v>
      </c>
      <c r="U28" s="30">
        <f t="shared" si="8"/>
        <v>0</v>
      </c>
      <c r="V28" s="48"/>
      <c r="W28" s="49"/>
    </row>
    <row r="29" spans="1:23" x14ac:dyDescent="0.2">
      <c r="A29" s="27" t="s">
        <v>53</v>
      </c>
      <c r="B29" s="47">
        <v>1000000</v>
      </c>
      <c r="C29" s="47"/>
      <c r="D29" s="47"/>
      <c r="E29" s="47">
        <f t="shared" si="2"/>
        <v>1000000</v>
      </c>
      <c r="F29" s="48">
        <v>1000000</v>
      </c>
      <c r="G29" s="49">
        <v>700000</v>
      </c>
      <c r="H29" s="48">
        <v>108000</v>
      </c>
      <c r="I29" s="49">
        <v>188126</v>
      </c>
      <c r="J29" s="48">
        <v>190000</v>
      </c>
      <c r="K29" s="49">
        <v>354401</v>
      </c>
      <c r="L29" s="48"/>
      <c r="M29" s="49">
        <v>451596</v>
      </c>
      <c r="N29" s="48"/>
      <c r="O29" s="49"/>
      <c r="P29" s="48">
        <f t="shared" si="3"/>
        <v>298000</v>
      </c>
      <c r="Q29" s="49">
        <f t="shared" si="4"/>
        <v>994123</v>
      </c>
      <c r="R29" s="28">
        <f t="shared" si="5"/>
        <v>-100</v>
      </c>
      <c r="S29" s="29">
        <f t="shared" si="6"/>
        <v>27.425148348904205</v>
      </c>
      <c r="T29" s="28">
        <f t="shared" si="7"/>
        <v>29.799999999999997</v>
      </c>
      <c r="U29" s="30">
        <f t="shared" si="8"/>
        <v>99.412300000000002</v>
      </c>
      <c r="V29" s="48"/>
      <c r="W29" s="49"/>
    </row>
    <row r="30" spans="1:23" x14ac:dyDescent="0.2">
      <c r="A30" s="27" t="s">
        <v>54</v>
      </c>
      <c r="B30" s="47"/>
      <c r="C30" s="47"/>
      <c r="D30" s="47"/>
      <c r="E30" s="47">
        <f t="shared" si="2"/>
        <v>0</v>
      </c>
      <c r="F30" s="48"/>
      <c r="G30" s="49"/>
      <c r="H30" s="48"/>
      <c r="I30" s="49"/>
      <c r="J30" s="48"/>
      <c r="K30" s="49"/>
      <c r="L30" s="48"/>
      <c r="M30" s="49"/>
      <c r="N30" s="48"/>
      <c r="O30" s="49"/>
      <c r="P30" s="48">
        <f t="shared" si="3"/>
        <v>0</v>
      </c>
      <c r="Q30" s="49">
        <f t="shared" si="4"/>
        <v>0</v>
      </c>
      <c r="R30" s="28">
        <f t="shared" si="5"/>
        <v>0</v>
      </c>
      <c r="S30" s="29">
        <f t="shared" si="6"/>
        <v>0</v>
      </c>
      <c r="T30" s="28">
        <f t="shared" si="7"/>
        <v>0</v>
      </c>
      <c r="U30" s="30">
        <f t="shared" si="8"/>
        <v>0</v>
      </c>
      <c r="V30" s="48"/>
      <c r="W30" s="49"/>
    </row>
    <row r="31" spans="1:23" x14ac:dyDescent="0.2">
      <c r="A31" s="27" t="s">
        <v>55</v>
      </c>
      <c r="B31" s="47"/>
      <c r="C31" s="47"/>
      <c r="D31" s="47"/>
      <c r="E31" s="47">
        <f t="shared" si="2"/>
        <v>0</v>
      </c>
      <c r="F31" s="48"/>
      <c r="G31" s="49"/>
      <c r="H31" s="48"/>
      <c r="I31" s="49"/>
      <c r="J31" s="48"/>
      <c r="K31" s="49"/>
      <c r="L31" s="48"/>
      <c r="M31" s="49"/>
      <c r="N31" s="48"/>
      <c r="O31" s="49"/>
      <c r="P31" s="48">
        <f t="shared" si="3"/>
        <v>0</v>
      </c>
      <c r="Q31" s="49">
        <f t="shared" si="4"/>
        <v>0</v>
      </c>
      <c r="R31" s="28">
        <f t="shared" si="5"/>
        <v>0</v>
      </c>
      <c r="S31" s="29">
        <f t="shared" si="6"/>
        <v>0</v>
      </c>
      <c r="T31" s="28">
        <f t="shared" si="7"/>
        <v>0</v>
      </c>
      <c r="U31" s="30">
        <f t="shared" si="8"/>
        <v>0</v>
      </c>
      <c r="V31" s="48"/>
      <c r="W31" s="49"/>
    </row>
    <row r="32" spans="1:23" x14ac:dyDescent="0.2">
      <c r="A32" s="27" t="s">
        <v>56</v>
      </c>
      <c r="B32" s="47"/>
      <c r="C32" s="47"/>
      <c r="D32" s="47"/>
      <c r="E32" s="47">
        <f t="shared" si="2"/>
        <v>0</v>
      </c>
      <c r="F32" s="48"/>
      <c r="G32" s="49"/>
      <c r="H32" s="48"/>
      <c r="I32" s="49"/>
      <c r="J32" s="48"/>
      <c r="K32" s="49"/>
      <c r="L32" s="48"/>
      <c r="M32" s="49"/>
      <c r="N32" s="48"/>
      <c r="O32" s="49"/>
      <c r="P32" s="48">
        <f t="shared" si="3"/>
        <v>0</v>
      </c>
      <c r="Q32" s="49">
        <f t="shared" si="4"/>
        <v>0</v>
      </c>
      <c r="R32" s="28">
        <f t="shared" si="5"/>
        <v>0</v>
      </c>
      <c r="S32" s="29">
        <f t="shared" si="6"/>
        <v>0</v>
      </c>
      <c r="T32" s="28">
        <f t="shared" si="7"/>
        <v>0</v>
      </c>
      <c r="U32" s="30">
        <f t="shared" si="8"/>
        <v>0</v>
      </c>
      <c r="V32" s="48"/>
      <c r="W32" s="49"/>
    </row>
    <row r="33" spans="1:23" x14ac:dyDescent="0.2">
      <c r="A33" s="27" t="s">
        <v>57</v>
      </c>
      <c r="B33" s="47"/>
      <c r="C33" s="47"/>
      <c r="D33" s="47"/>
      <c r="E33" s="47">
        <f t="shared" si="2"/>
        <v>0</v>
      </c>
      <c r="F33" s="48"/>
      <c r="G33" s="49"/>
      <c r="H33" s="48"/>
      <c r="I33" s="49"/>
      <c r="J33" s="48"/>
      <c r="K33" s="49"/>
      <c r="L33" s="48"/>
      <c r="M33" s="49"/>
      <c r="N33" s="48"/>
      <c r="O33" s="49"/>
      <c r="P33" s="48">
        <f t="shared" si="3"/>
        <v>0</v>
      </c>
      <c r="Q33" s="49">
        <f t="shared" si="4"/>
        <v>0</v>
      </c>
      <c r="R33" s="28">
        <f t="shared" si="5"/>
        <v>0</v>
      </c>
      <c r="S33" s="29">
        <f t="shared" si="6"/>
        <v>0</v>
      </c>
      <c r="T33" s="28">
        <f t="shared" si="7"/>
        <v>0</v>
      </c>
      <c r="U33" s="30">
        <f t="shared" si="8"/>
        <v>0</v>
      </c>
      <c r="V33" s="48"/>
      <c r="W33" s="49"/>
    </row>
    <row r="34" spans="1:23" x14ac:dyDescent="0.2">
      <c r="A34" s="27" t="s">
        <v>58</v>
      </c>
      <c r="B34" s="47"/>
      <c r="C34" s="47"/>
      <c r="D34" s="47"/>
      <c r="E34" s="47">
        <f t="shared" si="2"/>
        <v>0</v>
      </c>
      <c r="F34" s="48"/>
      <c r="G34" s="49"/>
      <c r="H34" s="48"/>
      <c r="I34" s="49"/>
      <c r="J34" s="48"/>
      <c r="K34" s="49"/>
      <c r="L34" s="48"/>
      <c r="M34" s="49"/>
      <c r="N34" s="48"/>
      <c r="O34" s="49"/>
      <c r="P34" s="48">
        <f t="shared" si="3"/>
        <v>0</v>
      </c>
      <c r="Q34" s="49">
        <f t="shared" si="4"/>
        <v>0</v>
      </c>
      <c r="R34" s="28">
        <f t="shared" si="5"/>
        <v>0</v>
      </c>
      <c r="S34" s="29">
        <f t="shared" si="6"/>
        <v>0</v>
      </c>
      <c r="T34" s="28">
        <f t="shared" si="7"/>
        <v>0</v>
      </c>
      <c r="U34" s="30">
        <f t="shared" si="8"/>
        <v>0</v>
      </c>
      <c r="V34" s="48"/>
      <c r="W34" s="49"/>
    </row>
    <row r="35" spans="1:23" x14ac:dyDescent="0.2">
      <c r="A35" s="27" t="s">
        <v>59</v>
      </c>
      <c r="B35" s="47"/>
      <c r="C35" s="47"/>
      <c r="D35" s="47"/>
      <c r="E35" s="47">
        <f t="shared" si="2"/>
        <v>0</v>
      </c>
      <c r="F35" s="48"/>
      <c r="G35" s="49"/>
      <c r="H35" s="48"/>
      <c r="I35" s="49"/>
      <c r="J35" s="48"/>
      <c r="K35" s="49"/>
      <c r="L35" s="48"/>
      <c r="M35" s="49"/>
      <c r="N35" s="48"/>
      <c r="O35" s="49"/>
      <c r="P35" s="48">
        <f t="shared" si="3"/>
        <v>0</v>
      </c>
      <c r="Q35" s="49">
        <f t="shared" si="4"/>
        <v>0</v>
      </c>
      <c r="R35" s="28">
        <f t="shared" si="5"/>
        <v>0</v>
      </c>
      <c r="S35" s="29">
        <f t="shared" si="6"/>
        <v>0</v>
      </c>
      <c r="T35" s="28">
        <f t="shared" si="7"/>
        <v>0</v>
      </c>
      <c r="U35" s="30">
        <f t="shared" si="8"/>
        <v>0</v>
      </c>
      <c r="V35" s="48"/>
      <c r="W35" s="49"/>
    </row>
    <row r="36" spans="1:23" x14ac:dyDescent="0.2">
      <c r="A36" s="27" t="s">
        <v>60</v>
      </c>
      <c r="B36" s="47"/>
      <c r="C36" s="47"/>
      <c r="D36" s="47"/>
      <c r="E36" s="47">
        <f t="shared" si="2"/>
        <v>0</v>
      </c>
      <c r="F36" s="48"/>
      <c r="G36" s="49"/>
      <c r="H36" s="48"/>
      <c r="I36" s="49"/>
      <c r="J36" s="48"/>
      <c r="K36" s="49"/>
      <c r="L36" s="48"/>
      <c r="M36" s="49"/>
      <c r="N36" s="48"/>
      <c r="O36" s="49"/>
      <c r="P36" s="48">
        <f t="shared" si="3"/>
        <v>0</v>
      </c>
      <c r="Q36" s="49">
        <f t="shared" si="4"/>
        <v>0</v>
      </c>
      <c r="R36" s="28">
        <f t="shared" si="5"/>
        <v>0</v>
      </c>
      <c r="S36" s="29">
        <f t="shared" si="6"/>
        <v>0</v>
      </c>
      <c r="T36" s="28">
        <f t="shared" si="7"/>
        <v>0</v>
      </c>
      <c r="U36" s="30">
        <f t="shared" si="8"/>
        <v>0</v>
      </c>
      <c r="V36" s="48"/>
      <c r="W36" s="49"/>
    </row>
    <row r="37" spans="1:23" x14ac:dyDescent="0.2">
      <c r="A37" s="27" t="s">
        <v>61</v>
      </c>
      <c r="B37" s="47"/>
      <c r="C37" s="47"/>
      <c r="D37" s="47"/>
      <c r="E37" s="47">
        <f t="shared" si="2"/>
        <v>0</v>
      </c>
      <c r="F37" s="48"/>
      <c r="G37" s="49"/>
      <c r="H37" s="48"/>
      <c r="I37" s="49"/>
      <c r="J37" s="48"/>
      <c r="K37" s="49"/>
      <c r="L37" s="48"/>
      <c r="M37" s="49"/>
      <c r="N37" s="48"/>
      <c r="O37" s="49"/>
      <c r="P37" s="48">
        <f t="shared" si="3"/>
        <v>0</v>
      </c>
      <c r="Q37" s="49">
        <f t="shared" si="4"/>
        <v>0</v>
      </c>
      <c r="R37" s="28">
        <f t="shared" si="5"/>
        <v>0</v>
      </c>
      <c r="S37" s="29">
        <f t="shared" si="6"/>
        <v>0</v>
      </c>
      <c r="T37" s="28">
        <f t="shared" si="7"/>
        <v>0</v>
      </c>
      <c r="U37" s="30">
        <f t="shared" si="8"/>
        <v>0</v>
      </c>
      <c r="V37" s="48"/>
      <c r="W37" s="49"/>
    </row>
    <row r="38" spans="1:23" x14ac:dyDescent="0.2">
      <c r="A38" s="27" t="s">
        <v>62</v>
      </c>
      <c r="B38" s="47"/>
      <c r="C38" s="47"/>
      <c r="D38" s="47"/>
      <c r="E38" s="47">
        <f t="shared" si="2"/>
        <v>0</v>
      </c>
      <c r="F38" s="48"/>
      <c r="G38" s="49"/>
      <c r="H38" s="48"/>
      <c r="I38" s="49"/>
      <c r="J38" s="48"/>
      <c r="K38" s="49"/>
      <c r="L38" s="48"/>
      <c r="M38" s="49"/>
      <c r="N38" s="48"/>
      <c r="O38" s="49"/>
      <c r="P38" s="48">
        <f t="shared" si="3"/>
        <v>0</v>
      </c>
      <c r="Q38" s="49">
        <f t="shared" si="4"/>
        <v>0</v>
      </c>
      <c r="R38" s="28">
        <f t="shared" si="5"/>
        <v>0</v>
      </c>
      <c r="S38" s="29">
        <f t="shared" si="6"/>
        <v>0</v>
      </c>
      <c r="T38" s="28">
        <f t="shared" si="7"/>
        <v>0</v>
      </c>
      <c r="U38" s="30">
        <f t="shared" si="8"/>
        <v>0</v>
      </c>
      <c r="V38" s="48"/>
      <c r="W38" s="49"/>
    </row>
    <row r="39" spans="1:23" s="40" customFormat="1" x14ac:dyDescent="0.2">
      <c r="A39" s="36" t="s">
        <v>63</v>
      </c>
      <c r="B39" s="53">
        <f t="shared" ref="B39:Q39" si="10">+B40+B50</f>
        <v>76000</v>
      </c>
      <c r="C39" s="53">
        <f t="shared" si="10"/>
        <v>0</v>
      </c>
      <c r="D39" s="53">
        <f t="shared" si="10"/>
        <v>0</v>
      </c>
      <c r="E39" s="53">
        <f t="shared" si="10"/>
        <v>76000</v>
      </c>
      <c r="F39" s="54">
        <f t="shared" si="10"/>
        <v>76000</v>
      </c>
      <c r="G39" s="55">
        <f t="shared" si="10"/>
        <v>0</v>
      </c>
      <c r="H39" s="54">
        <f t="shared" si="10"/>
        <v>0</v>
      </c>
      <c r="I39" s="55">
        <f t="shared" si="10"/>
        <v>0</v>
      </c>
      <c r="J39" s="54">
        <f t="shared" si="10"/>
        <v>0</v>
      </c>
      <c r="K39" s="55">
        <f t="shared" si="10"/>
        <v>0</v>
      </c>
      <c r="L39" s="54">
        <f t="shared" si="10"/>
        <v>0</v>
      </c>
      <c r="M39" s="55">
        <f t="shared" si="10"/>
        <v>0</v>
      </c>
      <c r="N39" s="54">
        <f t="shared" si="10"/>
        <v>0</v>
      </c>
      <c r="O39" s="55">
        <f t="shared" si="10"/>
        <v>0</v>
      </c>
      <c r="P39" s="54">
        <f t="shared" si="10"/>
        <v>0</v>
      </c>
      <c r="Q39" s="55">
        <f t="shared" si="10"/>
        <v>0</v>
      </c>
      <c r="R39" s="37">
        <f t="shared" si="5"/>
        <v>0</v>
      </c>
      <c r="S39" s="38">
        <f t="shared" si="6"/>
        <v>0</v>
      </c>
      <c r="T39" s="37">
        <f t="shared" si="7"/>
        <v>0</v>
      </c>
      <c r="U39" s="39">
        <f t="shared" si="8"/>
        <v>0</v>
      </c>
      <c r="V39" s="54">
        <f>+V40+V50</f>
        <v>0</v>
      </c>
      <c r="W39" s="55">
        <f>+W40+W50</f>
        <v>0</v>
      </c>
    </row>
    <row r="40" spans="1:23" x14ac:dyDescent="0.2">
      <c r="A40" s="23" t="s">
        <v>33</v>
      </c>
      <c r="B40" s="44">
        <f t="shared" ref="B40:Q40" si="11">SUM(B41:B49)</f>
        <v>76000</v>
      </c>
      <c r="C40" s="44">
        <f t="shared" si="11"/>
        <v>0</v>
      </c>
      <c r="D40" s="44">
        <f t="shared" si="11"/>
        <v>0</v>
      </c>
      <c r="E40" s="44">
        <f t="shared" si="11"/>
        <v>76000</v>
      </c>
      <c r="F40" s="45">
        <f t="shared" si="11"/>
        <v>76000</v>
      </c>
      <c r="G40" s="46">
        <f t="shared" si="11"/>
        <v>0</v>
      </c>
      <c r="H40" s="45">
        <f t="shared" si="11"/>
        <v>0</v>
      </c>
      <c r="I40" s="46">
        <f t="shared" si="11"/>
        <v>0</v>
      </c>
      <c r="J40" s="45">
        <f t="shared" si="11"/>
        <v>0</v>
      </c>
      <c r="K40" s="46">
        <f t="shared" si="11"/>
        <v>0</v>
      </c>
      <c r="L40" s="45">
        <f t="shared" si="11"/>
        <v>0</v>
      </c>
      <c r="M40" s="46">
        <f t="shared" si="11"/>
        <v>0</v>
      </c>
      <c r="N40" s="45">
        <f t="shared" si="11"/>
        <v>0</v>
      </c>
      <c r="O40" s="46">
        <f t="shared" si="11"/>
        <v>0</v>
      </c>
      <c r="P40" s="45">
        <f t="shared" si="11"/>
        <v>0</v>
      </c>
      <c r="Q40" s="46">
        <f t="shared" si="11"/>
        <v>0</v>
      </c>
      <c r="R40" s="24">
        <f t="shared" si="5"/>
        <v>0</v>
      </c>
      <c r="S40" s="25">
        <f t="shared" si="6"/>
        <v>0</v>
      </c>
      <c r="T40" s="24">
        <f t="shared" si="7"/>
        <v>0</v>
      </c>
      <c r="U40" s="26">
        <f t="shared" si="8"/>
        <v>0</v>
      </c>
      <c r="V40" s="45">
        <f>SUM(V41:V49)</f>
        <v>0</v>
      </c>
      <c r="W40" s="46">
        <f>SUM(W41:W49)</f>
        <v>0</v>
      </c>
    </row>
    <row r="41" spans="1:23" s="35" customFormat="1" ht="12.75" customHeight="1" x14ac:dyDescent="0.2">
      <c r="A41" s="31" t="s">
        <v>64</v>
      </c>
      <c r="B41" s="50"/>
      <c r="C41" s="50"/>
      <c r="D41" s="50"/>
      <c r="E41" s="50">
        <f t="shared" si="2"/>
        <v>0</v>
      </c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>
        <f t="shared" si="3"/>
        <v>0</v>
      </c>
      <c r="Q41" s="52">
        <f t="shared" si="4"/>
        <v>0</v>
      </c>
      <c r="R41" s="32">
        <f t="shared" si="5"/>
        <v>0</v>
      </c>
      <c r="S41" s="33">
        <f t="shared" si="6"/>
        <v>0</v>
      </c>
      <c r="T41" s="32">
        <f t="shared" si="7"/>
        <v>0</v>
      </c>
      <c r="U41" s="34">
        <f t="shared" si="8"/>
        <v>0</v>
      </c>
      <c r="V41" s="51"/>
      <c r="W41" s="52"/>
    </row>
    <row r="42" spans="1:23" x14ac:dyDescent="0.2">
      <c r="A42" s="27" t="s">
        <v>65</v>
      </c>
      <c r="B42" s="47">
        <v>76000</v>
      </c>
      <c r="C42" s="47"/>
      <c r="D42" s="47"/>
      <c r="E42" s="47">
        <f t="shared" ref="E42:E58" si="12">$B42   +$C42   +$D42</f>
        <v>76000</v>
      </c>
      <c r="F42" s="48">
        <v>76000</v>
      </c>
      <c r="G42" s="49"/>
      <c r="H42" s="48"/>
      <c r="I42" s="49"/>
      <c r="J42" s="48"/>
      <c r="K42" s="49"/>
      <c r="L42" s="48"/>
      <c r="M42" s="49"/>
      <c r="N42" s="48"/>
      <c r="O42" s="49"/>
      <c r="P42" s="48">
        <f t="shared" ref="P42:P58" si="13">$H42   +$J42   +$L42   +$N42</f>
        <v>0</v>
      </c>
      <c r="Q42" s="49">
        <f t="shared" ref="Q42:Q58" si="14">$I42   +$K42   +$M42   +$O42</f>
        <v>0</v>
      </c>
      <c r="R42" s="28">
        <f t="shared" ref="R42:R58" si="15">IF($J42   =0,0,(($L42   -$J42   )/$J42   )*100)</f>
        <v>0</v>
      </c>
      <c r="S42" s="29">
        <f t="shared" ref="S42:S58" si="16">IF($K42   =0,0,(($M42   -$K42   )/$K42   )*100)</f>
        <v>0</v>
      </c>
      <c r="T42" s="28">
        <f t="shared" ref="T42:T58" si="17">IF($E42   =0,0,($P42   /$E42   )*100)</f>
        <v>0</v>
      </c>
      <c r="U42" s="30">
        <f t="shared" ref="U42:U58" si="18">IF($E42   =0,0,($Q42   /$E42   )*100)</f>
        <v>0</v>
      </c>
      <c r="V42" s="48"/>
      <c r="W42" s="49"/>
    </row>
    <row r="43" spans="1:23" x14ac:dyDescent="0.2">
      <c r="A43" s="27" t="s">
        <v>66</v>
      </c>
      <c r="B43" s="47"/>
      <c r="C43" s="47"/>
      <c r="D43" s="47"/>
      <c r="E43" s="47">
        <f t="shared" si="12"/>
        <v>0</v>
      </c>
      <c r="F43" s="48"/>
      <c r="G43" s="49"/>
      <c r="H43" s="48"/>
      <c r="I43" s="49"/>
      <c r="J43" s="48"/>
      <c r="K43" s="49"/>
      <c r="L43" s="48"/>
      <c r="M43" s="49"/>
      <c r="N43" s="48"/>
      <c r="O43" s="49"/>
      <c r="P43" s="48">
        <f t="shared" si="13"/>
        <v>0</v>
      </c>
      <c r="Q43" s="49">
        <f t="shared" si="14"/>
        <v>0</v>
      </c>
      <c r="R43" s="28">
        <f t="shared" si="15"/>
        <v>0</v>
      </c>
      <c r="S43" s="29">
        <f t="shared" si="16"/>
        <v>0</v>
      </c>
      <c r="T43" s="28">
        <f t="shared" si="17"/>
        <v>0</v>
      </c>
      <c r="U43" s="30">
        <f t="shared" si="18"/>
        <v>0</v>
      </c>
      <c r="V43" s="48"/>
      <c r="W43" s="49"/>
    </row>
    <row r="44" spans="1:23" x14ac:dyDescent="0.2">
      <c r="A44" s="27" t="s">
        <v>67</v>
      </c>
      <c r="B44" s="47"/>
      <c r="C44" s="47"/>
      <c r="D44" s="47"/>
      <c r="E44" s="47">
        <f t="shared" si="12"/>
        <v>0</v>
      </c>
      <c r="F44" s="48"/>
      <c r="G44" s="49"/>
      <c r="H44" s="48"/>
      <c r="I44" s="49"/>
      <c r="J44" s="48"/>
      <c r="K44" s="49"/>
      <c r="L44" s="48"/>
      <c r="M44" s="49"/>
      <c r="N44" s="48"/>
      <c r="O44" s="49"/>
      <c r="P44" s="48">
        <f t="shared" si="13"/>
        <v>0</v>
      </c>
      <c r="Q44" s="49">
        <f t="shared" si="14"/>
        <v>0</v>
      </c>
      <c r="R44" s="28">
        <f t="shared" si="15"/>
        <v>0</v>
      </c>
      <c r="S44" s="29">
        <f t="shared" si="16"/>
        <v>0</v>
      </c>
      <c r="T44" s="28">
        <f t="shared" si="17"/>
        <v>0</v>
      </c>
      <c r="U44" s="30">
        <f t="shared" si="18"/>
        <v>0</v>
      </c>
      <c r="V44" s="48"/>
      <c r="W44" s="49"/>
    </row>
    <row r="45" spans="1:23" x14ac:dyDescent="0.2">
      <c r="A45" s="27" t="s">
        <v>68</v>
      </c>
      <c r="B45" s="47"/>
      <c r="C45" s="47"/>
      <c r="D45" s="47"/>
      <c r="E45" s="47">
        <f t="shared" si="12"/>
        <v>0</v>
      </c>
      <c r="F45" s="48"/>
      <c r="G45" s="49"/>
      <c r="H45" s="48"/>
      <c r="I45" s="49"/>
      <c r="J45" s="48"/>
      <c r="K45" s="49"/>
      <c r="L45" s="48"/>
      <c r="M45" s="49"/>
      <c r="N45" s="48"/>
      <c r="O45" s="49"/>
      <c r="P45" s="48">
        <f t="shared" si="13"/>
        <v>0</v>
      </c>
      <c r="Q45" s="49">
        <f t="shared" si="14"/>
        <v>0</v>
      </c>
      <c r="R45" s="28">
        <f t="shared" si="15"/>
        <v>0</v>
      </c>
      <c r="S45" s="29">
        <f t="shared" si="16"/>
        <v>0</v>
      </c>
      <c r="T45" s="28">
        <f t="shared" si="17"/>
        <v>0</v>
      </c>
      <c r="U45" s="30">
        <f t="shared" si="18"/>
        <v>0</v>
      </c>
      <c r="V45" s="48"/>
      <c r="W45" s="49"/>
    </row>
    <row r="46" spans="1:23" x14ac:dyDescent="0.2">
      <c r="A46" s="27" t="s">
        <v>69</v>
      </c>
      <c r="B46" s="47"/>
      <c r="C46" s="47"/>
      <c r="D46" s="47"/>
      <c r="E46" s="47">
        <f t="shared" si="12"/>
        <v>0</v>
      </c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>
        <f t="shared" si="13"/>
        <v>0</v>
      </c>
      <c r="Q46" s="49">
        <f t="shared" si="14"/>
        <v>0</v>
      </c>
      <c r="R46" s="28">
        <f t="shared" si="15"/>
        <v>0</v>
      </c>
      <c r="S46" s="29">
        <f t="shared" si="16"/>
        <v>0</v>
      </c>
      <c r="T46" s="28">
        <f t="shared" si="17"/>
        <v>0</v>
      </c>
      <c r="U46" s="30">
        <f t="shared" si="18"/>
        <v>0</v>
      </c>
      <c r="V46" s="48"/>
      <c r="W46" s="49"/>
    </row>
    <row r="47" spans="1:23" ht="12" customHeight="1" x14ac:dyDescent="0.2">
      <c r="A47" s="27" t="s">
        <v>70</v>
      </c>
      <c r="B47" s="47"/>
      <c r="C47" s="47"/>
      <c r="D47" s="47"/>
      <c r="E47" s="47">
        <f t="shared" si="12"/>
        <v>0</v>
      </c>
      <c r="F47" s="48"/>
      <c r="G47" s="49"/>
      <c r="H47" s="48"/>
      <c r="I47" s="49"/>
      <c r="J47" s="48"/>
      <c r="K47" s="49"/>
      <c r="L47" s="48"/>
      <c r="M47" s="49"/>
      <c r="N47" s="48"/>
      <c r="O47" s="49"/>
      <c r="P47" s="48">
        <f t="shared" si="13"/>
        <v>0</v>
      </c>
      <c r="Q47" s="49">
        <f t="shared" si="14"/>
        <v>0</v>
      </c>
      <c r="R47" s="28">
        <f t="shared" si="15"/>
        <v>0</v>
      </c>
      <c r="S47" s="29">
        <f t="shared" si="16"/>
        <v>0</v>
      </c>
      <c r="T47" s="28">
        <f t="shared" si="17"/>
        <v>0</v>
      </c>
      <c r="U47" s="30">
        <f t="shared" si="18"/>
        <v>0</v>
      </c>
      <c r="V47" s="48"/>
      <c r="W47" s="49"/>
    </row>
    <row r="48" spans="1:23" x14ac:dyDescent="0.2">
      <c r="A48" s="27" t="s">
        <v>71</v>
      </c>
      <c r="B48" s="47"/>
      <c r="C48" s="47"/>
      <c r="D48" s="47"/>
      <c r="E48" s="47">
        <f t="shared" si="12"/>
        <v>0</v>
      </c>
      <c r="F48" s="48"/>
      <c r="G48" s="49"/>
      <c r="H48" s="48"/>
      <c r="I48" s="49"/>
      <c r="J48" s="48"/>
      <c r="K48" s="49"/>
      <c r="L48" s="48"/>
      <c r="M48" s="49"/>
      <c r="N48" s="48"/>
      <c r="O48" s="49"/>
      <c r="P48" s="48">
        <f t="shared" si="13"/>
        <v>0</v>
      </c>
      <c r="Q48" s="49">
        <f t="shared" si="14"/>
        <v>0</v>
      </c>
      <c r="R48" s="28">
        <f t="shared" si="15"/>
        <v>0</v>
      </c>
      <c r="S48" s="29">
        <f t="shared" si="16"/>
        <v>0</v>
      </c>
      <c r="T48" s="28">
        <f t="shared" si="17"/>
        <v>0</v>
      </c>
      <c r="U48" s="30">
        <f t="shared" si="18"/>
        <v>0</v>
      </c>
      <c r="V48" s="48"/>
      <c r="W48" s="49"/>
    </row>
    <row r="49" spans="1:23" x14ac:dyDescent="0.2">
      <c r="A49" s="27" t="s">
        <v>72</v>
      </c>
      <c r="B49" s="47"/>
      <c r="C49" s="47"/>
      <c r="D49" s="47"/>
      <c r="E49" s="47">
        <f t="shared" si="12"/>
        <v>0</v>
      </c>
      <c r="F49" s="48"/>
      <c r="G49" s="49"/>
      <c r="H49" s="48"/>
      <c r="I49" s="49"/>
      <c r="J49" s="48"/>
      <c r="K49" s="49"/>
      <c r="L49" s="48"/>
      <c r="M49" s="49"/>
      <c r="N49" s="48"/>
      <c r="O49" s="49"/>
      <c r="P49" s="48">
        <f t="shared" si="13"/>
        <v>0</v>
      </c>
      <c r="Q49" s="49">
        <f t="shared" si="14"/>
        <v>0</v>
      </c>
      <c r="R49" s="28">
        <f t="shared" si="15"/>
        <v>0</v>
      </c>
      <c r="S49" s="29">
        <f t="shared" si="16"/>
        <v>0</v>
      </c>
      <c r="T49" s="28">
        <f t="shared" si="17"/>
        <v>0</v>
      </c>
      <c r="U49" s="30">
        <f t="shared" si="18"/>
        <v>0</v>
      </c>
      <c r="V49" s="48"/>
      <c r="W49" s="49"/>
    </row>
    <row r="50" spans="1:23" x14ac:dyDescent="0.2">
      <c r="A50" s="23" t="s">
        <v>48</v>
      </c>
      <c r="B50" s="44">
        <f t="shared" ref="B50:Q50" si="19">SUM(B51:B54)</f>
        <v>0</v>
      </c>
      <c r="C50" s="44">
        <f t="shared" si="19"/>
        <v>0</v>
      </c>
      <c r="D50" s="44">
        <f t="shared" si="19"/>
        <v>0</v>
      </c>
      <c r="E50" s="44">
        <f t="shared" si="19"/>
        <v>0</v>
      </c>
      <c r="F50" s="45">
        <f t="shared" si="19"/>
        <v>0</v>
      </c>
      <c r="G50" s="46">
        <f t="shared" si="19"/>
        <v>0</v>
      </c>
      <c r="H50" s="45">
        <f t="shared" si="19"/>
        <v>0</v>
      </c>
      <c r="I50" s="46">
        <f t="shared" si="19"/>
        <v>0</v>
      </c>
      <c r="J50" s="45">
        <f t="shared" si="19"/>
        <v>0</v>
      </c>
      <c r="K50" s="46">
        <f t="shared" si="19"/>
        <v>0</v>
      </c>
      <c r="L50" s="45">
        <f t="shared" si="19"/>
        <v>0</v>
      </c>
      <c r="M50" s="46">
        <f t="shared" si="19"/>
        <v>0</v>
      </c>
      <c r="N50" s="45">
        <f t="shared" si="19"/>
        <v>0</v>
      </c>
      <c r="O50" s="46">
        <f t="shared" si="19"/>
        <v>0</v>
      </c>
      <c r="P50" s="45">
        <f t="shared" si="19"/>
        <v>0</v>
      </c>
      <c r="Q50" s="46">
        <f t="shared" si="19"/>
        <v>0</v>
      </c>
      <c r="R50" s="24">
        <f t="shared" si="15"/>
        <v>0</v>
      </c>
      <c r="S50" s="25">
        <f t="shared" si="16"/>
        <v>0</v>
      </c>
      <c r="T50" s="24">
        <f t="shared" si="17"/>
        <v>0</v>
      </c>
      <c r="U50" s="26">
        <f t="shared" si="18"/>
        <v>0</v>
      </c>
      <c r="V50" s="45">
        <f>SUM(V51:V54)</f>
        <v>0</v>
      </c>
      <c r="W50" s="46">
        <f>SUM(W51:W54)</f>
        <v>0</v>
      </c>
    </row>
    <row r="51" spans="1:23" x14ac:dyDescent="0.2">
      <c r="A51" s="27" t="s">
        <v>73</v>
      </c>
      <c r="B51" s="47"/>
      <c r="C51" s="47"/>
      <c r="D51" s="47"/>
      <c r="E51" s="47">
        <f t="shared" si="12"/>
        <v>0</v>
      </c>
      <c r="F51" s="48"/>
      <c r="G51" s="49"/>
      <c r="H51" s="48"/>
      <c r="I51" s="49"/>
      <c r="J51" s="48"/>
      <c r="K51" s="49"/>
      <c r="L51" s="48"/>
      <c r="M51" s="49"/>
      <c r="N51" s="48"/>
      <c r="O51" s="49"/>
      <c r="P51" s="48">
        <f t="shared" si="13"/>
        <v>0</v>
      </c>
      <c r="Q51" s="49">
        <f t="shared" si="14"/>
        <v>0</v>
      </c>
      <c r="R51" s="28">
        <f t="shared" si="15"/>
        <v>0</v>
      </c>
      <c r="S51" s="29">
        <f t="shared" si="16"/>
        <v>0</v>
      </c>
      <c r="T51" s="28">
        <f t="shared" si="17"/>
        <v>0</v>
      </c>
      <c r="U51" s="30">
        <f t="shared" si="18"/>
        <v>0</v>
      </c>
      <c r="V51" s="48"/>
      <c r="W51" s="49"/>
    </row>
    <row r="52" spans="1:23" x14ac:dyDescent="0.2">
      <c r="A52" s="27" t="s">
        <v>74</v>
      </c>
      <c r="B52" s="47"/>
      <c r="C52" s="47"/>
      <c r="D52" s="47"/>
      <c r="E52" s="47">
        <f t="shared" si="12"/>
        <v>0</v>
      </c>
      <c r="F52" s="48"/>
      <c r="G52" s="49"/>
      <c r="H52" s="48"/>
      <c r="I52" s="49"/>
      <c r="J52" s="48"/>
      <c r="K52" s="49"/>
      <c r="L52" s="48"/>
      <c r="M52" s="49"/>
      <c r="N52" s="48"/>
      <c r="O52" s="49"/>
      <c r="P52" s="48">
        <f t="shared" si="13"/>
        <v>0</v>
      </c>
      <c r="Q52" s="49">
        <f t="shared" si="14"/>
        <v>0</v>
      </c>
      <c r="R52" s="28">
        <f t="shared" si="15"/>
        <v>0</v>
      </c>
      <c r="S52" s="29">
        <f t="shared" si="16"/>
        <v>0</v>
      </c>
      <c r="T52" s="28">
        <f t="shared" si="17"/>
        <v>0</v>
      </c>
      <c r="U52" s="30">
        <f t="shared" si="18"/>
        <v>0</v>
      </c>
      <c r="V52" s="48"/>
      <c r="W52" s="49"/>
    </row>
    <row r="53" spans="1:23" x14ac:dyDescent="0.2">
      <c r="A53" s="27" t="s">
        <v>75</v>
      </c>
      <c r="B53" s="47"/>
      <c r="C53" s="47"/>
      <c r="D53" s="47"/>
      <c r="E53" s="47">
        <f t="shared" si="12"/>
        <v>0</v>
      </c>
      <c r="F53" s="48"/>
      <c r="G53" s="49"/>
      <c r="H53" s="48"/>
      <c r="I53" s="49"/>
      <c r="J53" s="48"/>
      <c r="K53" s="49"/>
      <c r="L53" s="48"/>
      <c r="M53" s="49"/>
      <c r="N53" s="48"/>
      <c r="O53" s="49"/>
      <c r="P53" s="48">
        <f t="shared" si="13"/>
        <v>0</v>
      </c>
      <c r="Q53" s="49">
        <f t="shared" si="14"/>
        <v>0</v>
      </c>
      <c r="R53" s="28">
        <f t="shared" si="15"/>
        <v>0</v>
      </c>
      <c r="S53" s="29">
        <f t="shared" si="16"/>
        <v>0</v>
      </c>
      <c r="T53" s="28">
        <f t="shared" si="17"/>
        <v>0</v>
      </c>
      <c r="U53" s="30">
        <f t="shared" si="18"/>
        <v>0</v>
      </c>
      <c r="V53" s="48"/>
      <c r="W53" s="49"/>
    </row>
    <row r="54" spans="1:23" x14ac:dyDescent="0.2">
      <c r="A54" s="27" t="s">
        <v>76</v>
      </c>
      <c r="B54" s="47"/>
      <c r="C54" s="47"/>
      <c r="D54" s="47"/>
      <c r="E54" s="47">
        <f t="shared" si="12"/>
        <v>0</v>
      </c>
      <c r="F54" s="48"/>
      <c r="G54" s="49"/>
      <c r="H54" s="48"/>
      <c r="I54" s="49"/>
      <c r="J54" s="48"/>
      <c r="K54" s="49"/>
      <c r="L54" s="48"/>
      <c r="M54" s="49"/>
      <c r="N54" s="48"/>
      <c r="O54" s="49"/>
      <c r="P54" s="48">
        <f t="shared" si="13"/>
        <v>0</v>
      </c>
      <c r="Q54" s="49">
        <f t="shared" si="14"/>
        <v>0</v>
      </c>
      <c r="R54" s="28">
        <f t="shared" si="15"/>
        <v>0</v>
      </c>
      <c r="S54" s="29">
        <f t="shared" si="16"/>
        <v>0</v>
      </c>
      <c r="T54" s="28">
        <f t="shared" si="17"/>
        <v>0</v>
      </c>
      <c r="U54" s="30">
        <f t="shared" si="18"/>
        <v>0</v>
      </c>
      <c r="V54" s="48"/>
      <c r="W54" s="49"/>
    </row>
    <row r="55" spans="1:23" x14ac:dyDescent="0.2">
      <c r="A55" s="23" t="s">
        <v>77</v>
      </c>
      <c r="B55" s="44">
        <f t="shared" ref="B55:Q55" si="20">+B8+B39</f>
        <v>75118000</v>
      </c>
      <c r="C55" s="44">
        <f t="shared" si="20"/>
        <v>0</v>
      </c>
      <c r="D55" s="44">
        <f t="shared" si="20"/>
        <v>0</v>
      </c>
      <c r="E55" s="44">
        <f t="shared" si="20"/>
        <v>75118000</v>
      </c>
      <c r="F55" s="45">
        <f t="shared" si="20"/>
        <v>75118000</v>
      </c>
      <c r="G55" s="46">
        <f t="shared" si="20"/>
        <v>60634000</v>
      </c>
      <c r="H55" s="45">
        <f t="shared" si="20"/>
        <v>196000</v>
      </c>
      <c r="I55" s="46">
        <f t="shared" si="20"/>
        <v>28675738</v>
      </c>
      <c r="J55" s="45">
        <f t="shared" si="20"/>
        <v>14710000</v>
      </c>
      <c r="K55" s="46">
        <f t="shared" si="20"/>
        <v>25550461</v>
      </c>
      <c r="L55" s="45">
        <f t="shared" si="20"/>
        <v>0</v>
      </c>
      <c r="M55" s="46">
        <f t="shared" si="20"/>
        <v>24487683</v>
      </c>
      <c r="N55" s="45">
        <f t="shared" si="20"/>
        <v>0</v>
      </c>
      <c r="O55" s="46">
        <f t="shared" si="20"/>
        <v>0</v>
      </c>
      <c r="P55" s="45">
        <f t="shared" si="20"/>
        <v>14906000</v>
      </c>
      <c r="Q55" s="46">
        <f t="shared" si="20"/>
        <v>78713882</v>
      </c>
      <c r="R55" s="24">
        <f t="shared" si="15"/>
        <v>-100</v>
      </c>
      <c r="S55" s="25">
        <f t="shared" si="16"/>
        <v>-4.1595257322362986</v>
      </c>
      <c r="T55" s="24">
        <f t="shared" si="17"/>
        <v>19.843446311137143</v>
      </c>
      <c r="U55" s="26">
        <f t="shared" si="18"/>
        <v>104.78697782156074</v>
      </c>
      <c r="V55" s="45">
        <f>+V8+V39</f>
        <v>0</v>
      </c>
      <c r="W55" s="46">
        <f>+W8+W39</f>
        <v>0</v>
      </c>
    </row>
    <row r="56" spans="1:23" x14ac:dyDescent="0.2">
      <c r="A56" s="23" t="s">
        <v>78</v>
      </c>
      <c r="B56" s="44">
        <f t="shared" ref="B56:Q56" si="21">SUM(B57:B58)</f>
        <v>0</v>
      </c>
      <c r="C56" s="44">
        <f t="shared" si="21"/>
        <v>0</v>
      </c>
      <c r="D56" s="44">
        <f t="shared" si="21"/>
        <v>0</v>
      </c>
      <c r="E56" s="44">
        <f t="shared" si="21"/>
        <v>0</v>
      </c>
      <c r="F56" s="45">
        <f t="shared" si="21"/>
        <v>0</v>
      </c>
      <c r="G56" s="46">
        <f t="shared" si="21"/>
        <v>0</v>
      </c>
      <c r="H56" s="45">
        <f t="shared" si="21"/>
        <v>0</v>
      </c>
      <c r="I56" s="46">
        <f t="shared" si="21"/>
        <v>0</v>
      </c>
      <c r="J56" s="45">
        <f t="shared" si="21"/>
        <v>0</v>
      </c>
      <c r="K56" s="46">
        <f t="shared" si="21"/>
        <v>0</v>
      </c>
      <c r="L56" s="45">
        <f t="shared" si="21"/>
        <v>0</v>
      </c>
      <c r="M56" s="46">
        <f t="shared" si="21"/>
        <v>0</v>
      </c>
      <c r="N56" s="45">
        <f t="shared" si="21"/>
        <v>0</v>
      </c>
      <c r="O56" s="46">
        <f t="shared" si="21"/>
        <v>0</v>
      </c>
      <c r="P56" s="45">
        <f t="shared" si="21"/>
        <v>0</v>
      </c>
      <c r="Q56" s="46">
        <f t="shared" si="21"/>
        <v>0</v>
      </c>
      <c r="R56" s="24">
        <f t="shared" si="15"/>
        <v>0</v>
      </c>
      <c r="S56" s="25">
        <f t="shared" si="16"/>
        <v>0</v>
      </c>
      <c r="T56" s="24">
        <f t="shared" si="17"/>
        <v>0</v>
      </c>
      <c r="U56" s="26">
        <f t="shared" si="18"/>
        <v>0</v>
      </c>
      <c r="V56" s="45">
        <f>SUM(V57:V58)</f>
        <v>0</v>
      </c>
      <c r="W56" s="46">
        <f>SUM(W57:W58)</f>
        <v>0</v>
      </c>
    </row>
    <row r="57" spans="1:23" s="35" customFormat="1" ht="12.75" customHeight="1" x14ac:dyDescent="0.2">
      <c r="A57" s="31" t="s">
        <v>79</v>
      </c>
      <c r="B57" s="50"/>
      <c r="C57" s="50"/>
      <c r="D57" s="50"/>
      <c r="E57" s="50">
        <f t="shared" si="12"/>
        <v>0</v>
      </c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>
        <f t="shared" si="13"/>
        <v>0</v>
      </c>
      <c r="Q57" s="52">
        <f t="shared" si="14"/>
        <v>0</v>
      </c>
      <c r="R57" s="32">
        <f t="shared" si="15"/>
        <v>0</v>
      </c>
      <c r="S57" s="33">
        <f t="shared" si="16"/>
        <v>0</v>
      </c>
      <c r="T57" s="32">
        <f t="shared" si="17"/>
        <v>0</v>
      </c>
      <c r="U57" s="34">
        <f t="shared" si="18"/>
        <v>0</v>
      </c>
      <c r="V57" s="51"/>
      <c r="W57" s="52"/>
    </row>
    <row r="58" spans="1:23" ht="13.5" thickBot="1" x14ac:dyDescent="0.25">
      <c r="A58" s="27" t="s">
        <v>80</v>
      </c>
      <c r="B58" s="47"/>
      <c r="C58" s="47"/>
      <c r="D58" s="47"/>
      <c r="E58" s="47">
        <f t="shared" si="12"/>
        <v>0</v>
      </c>
      <c r="F58" s="48"/>
      <c r="G58" s="49"/>
      <c r="H58" s="48"/>
      <c r="I58" s="49"/>
      <c r="J58" s="48"/>
      <c r="K58" s="49"/>
      <c r="L58" s="48"/>
      <c r="M58" s="49"/>
      <c r="N58" s="48"/>
      <c r="O58" s="49"/>
      <c r="P58" s="48">
        <f t="shared" si="13"/>
        <v>0</v>
      </c>
      <c r="Q58" s="49">
        <f t="shared" si="14"/>
        <v>0</v>
      </c>
      <c r="R58" s="28">
        <f t="shared" si="15"/>
        <v>0</v>
      </c>
      <c r="S58" s="29">
        <f t="shared" si="16"/>
        <v>0</v>
      </c>
      <c r="T58" s="28">
        <f t="shared" si="17"/>
        <v>0</v>
      </c>
      <c r="U58" s="30">
        <f t="shared" si="18"/>
        <v>0</v>
      </c>
      <c r="V58" s="48"/>
      <c r="W58" s="49"/>
    </row>
    <row r="59" spans="1:23" ht="13.5" thickTop="1" x14ac:dyDescent="0.2">
      <c r="A59" s="1"/>
      <c r="B59" s="56">
        <f t="shared" ref="B59:Q59" si="22">+B55+B56</f>
        <v>75118000</v>
      </c>
      <c r="C59" s="56">
        <f t="shared" si="22"/>
        <v>0</v>
      </c>
      <c r="D59" s="56">
        <f t="shared" si="22"/>
        <v>0</v>
      </c>
      <c r="E59" s="56">
        <f t="shared" si="22"/>
        <v>75118000</v>
      </c>
      <c r="F59" s="57">
        <f t="shared" si="22"/>
        <v>75118000</v>
      </c>
      <c r="G59" s="58">
        <f t="shared" si="22"/>
        <v>60634000</v>
      </c>
      <c r="H59" s="57">
        <f t="shared" si="22"/>
        <v>196000</v>
      </c>
      <c r="I59" s="58">
        <f t="shared" si="22"/>
        <v>28675738</v>
      </c>
      <c r="J59" s="57">
        <f t="shared" si="22"/>
        <v>14710000</v>
      </c>
      <c r="K59" s="58">
        <f t="shared" si="22"/>
        <v>25550461</v>
      </c>
      <c r="L59" s="57">
        <f t="shared" si="22"/>
        <v>0</v>
      </c>
      <c r="M59" s="59">
        <f t="shared" si="22"/>
        <v>24487683</v>
      </c>
      <c r="N59" s="57">
        <f t="shared" si="22"/>
        <v>0</v>
      </c>
      <c r="O59" s="58">
        <f t="shared" si="22"/>
        <v>0</v>
      </c>
      <c r="P59" s="57">
        <f t="shared" si="22"/>
        <v>14906000</v>
      </c>
      <c r="Q59" s="58">
        <f t="shared" si="22"/>
        <v>78713882</v>
      </c>
      <c r="R59" s="2"/>
      <c r="S59" s="3"/>
      <c r="T59" s="2"/>
      <c r="U59" s="3"/>
      <c r="V59" s="57">
        <f>+V55+V56</f>
        <v>0</v>
      </c>
      <c r="W59" s="58">
        <f>+W55+W56</f>
        <v>0</v>
      </c>
    </row>
    <row r="60" spans="1:23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6"/>
      <c r="S60" s="6"/>
      <c r="T60" s="6"/>
      <c r="U60" s="6"/>
      <c r="V60" s="5"/>
      <c r="W60" s="5"/>
    </row>
    <row r="61" spans="1:23" x14ac:dyDescent="0.2">
      <c r="A61" s="7" t="s">
        <v>112</v>
      </c>
    </row>
    <row r="62" spans="1:23" x14ac:dyDescent="0.2">
      <c r="A62" s="7" t="s">
        <v>113</v>
      </c>
    </row>
    <row r="63" spans="1:23" x14ac:dyDescent="0.2">
      <c r="A63" s="7" t="s">
        <v>114</v>
      </c>
    </row>
    <row r="64" spans="1:23" x14ac:dyDescent="0.2">
      <c r="A64" s="7" t="s">
        <v>115</v>
      </c>
      <c r="B64" s="9"/>
      <c r="C64" s="9"/>
      <c r="D64" s="9"/>
      <c r="E64" s="9"/>
      <c r="F64" s="9"/>
      <c r="H64" s="9"/>
      <c r="I64" s="9"/>
      <c r="J64" s="9"/>
      <c r="K64" s="9"/>
      <c r="V64" s="9"/>
    </row>
    <row r="65" spans="1:23" x14ac:dyDescent="0.2">
      <c r="A65" s="7" t="s">
        <v>116</v>
      </c>
      <c r="B65" s="9"/>
      <c r="C65" s="9"/>
      <c r="D65" s="9"/>
      <c r="E65" s="9"/>
      <c r="F65" s="9"/>
      <c r="H65" s="9"/>
      <c r="I65" s="9"/>
      <c r="J65" s="9"/>
      <c r="K65" s="9"/>
      <c r="V65" s="9"/>
    </row>
    <row r="66" spans="1:23" x14ac:dyDescent="0.2">
      <c r="A66" s="7" t="s">
        <v>117</v>
      </c>
      <c r="B66" s="9"/>
      <c r="C66" s="9"/>
      <c r="D66" s="9"/>
      <c r="E66" s="9"/>
      <c r="F66" s="9"/>
      <c r="H66" s="9"/>
      <c r="I66" s="9"/>
      <c r="J66" s="9"/>
      <c r="K66" s="9"/>
      <c r="V66" s="9"/>
    </row>
    <row r="67" spans="1:23" x14ac:dyDescent="0.2">
      <c r="A67" s="7" t="s">
        <v>118</v>
      </c>
    </row>
    <row r="70" spans="1:23" x14ac:dyDescent="0.2">
      <c r="A70" s="9" t="s">
        <v>119</v>
      </c>
      <c r="G70" s="9" t="s">
        <v>120</v>
      </c>
      <c r="W70" s="9"/>
    </row>
    <row r="71" spans="1:23" x14ac:dyDescent="0.2">
      <c r="A71" s="9"/>
      <c r="G71" s="9"/>
      <c r="W71" s="9"/>
    </row>
    <row r="72" spans="1:23" x14ac:dyDescent="0.2">
      <c r="A72" s="9"/>
      <c r="G72" s="9"/>
      <c r="W72" s="9"/>
    </row>
  </sheetData>
  <mergeCells count="14">
    <mergeCell ref="R6:S6"/>
    <mergeCell ref="T6:U6"/>
    <mergeCell ref="V6:W6"/>
    <mergeCell ref="A1:U1"/>
    <mergeCell ref="A2:U2"/>
    <mergeCell ref="A3:U3"/>
    <mergeCell ref="A4:U4"/>
    <mergeCell ref="A5:U5"/>
    <mergeCell ref="F6:G6"/>
    <mergeCell ref="H6:I6"/>
    <mergeCell ref="J6:K6"/>
    <mergeCell ref="L6:M6"/>
    <mergeCell ref="N6:O6"/>
    <mergeCell ref="P6:Q6"/>
  </mergeCells>
  <printOptions horizontalCentered="1"/>
  <pageMargins left="0.5" right="0.25" top="0.5" bottom="0.5" header="0.5" footer="0.5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32</vt:i4>
      </vt:variant>
    </vt:vector>
  </HeadingPairs>
  <TitlesOfParts>
    <vt:vector size="64" baseType="lpstr">
      <vt:lpstr>Summary</vt:lpstr>
      <vt:lpstr>NC451</vt:lpstr>
      <vt:lpstr>NC452</vt:lpstr>
      <vt:lpstr>NC453</vt:lpstr>
      <vt:lpstr>DC45</vt:lpstr>
      <vt:lpstr>NC061</vt:lpstr>
      <vt:lpstr>NC062</vt:lpstr>
      <vt:lpstr>NC064</vt:lpstr>
      <vt:lpstr>NC065</vt:lpstr>
      <vt:lpstr>NC066</vt:lpstr>
      <vt:lpstr>NC067</vt:lpstr>
      <vt:lpstr>DC6</vt:lpstr>
      <vt:lpstr>NC071</vt:lpstr>
      <vt:lpstr>NC072</vt:lpstr>
      <vt:lpstr>NC073</vt:lpstr>
      <vt:lpstr>NC074</vt:lpstr>
      <vt:lpstr>NC075</vt:lpstr>
      <vt:lpstr>NC076</vt:lpstr>
      <vt:lpstr>NC077</vt:lpstr>
      <vt:lpstr>NC078</vt:lpstr>
      <vt:lpstr>DC7</vt:lpstr>
      <vt:lpstr>NC082</vt:lpstr>
      <vt:lpstr>NC084</vt:lpstr>
      <vt:lpstr>NC085</vt:lpstr>
      <vt:lpstr>NC086</vt:lpstr>
      <vt:lpstr>NC087</vt:lpstr>
      <vt:lpstr>DC8</vt:lpstr>
      <vt:lpstr>NC091</vt:lpstr>
      <vt:lpstr>NC092</vt:lpstr>
      <vt:lpstr>NC093</vt:lpstr>
      <vt:lpstr>NC094</vt:lpstr>
      <vt:lpstr>DC9</vt:lpstr>
      <vt:lpstr>'DC45'!Print_Area</vt:lpstr>
      <vt:lpstr>'DC6'!Print_Area</vt:lpstr>
      <vt:lpstr>'DC7'!Print_Area</vt:lpstr>
      <vt:lpstr>'DC8'!Print_Area</vt:lpstr>
      <vt:lpstr>'DC9'!Print_Area</vt:lpstr>
      <vt:lpstr>'NC061'!Print_Area</vt:lpstr>
      <vt:lpstr>'NC062'!Print_Area</vt:lpstr>
      <vt:lpstr>'NC064'!Print_Area</vt:lpstr>
      <vt:lpstr>'NC065'!Print_Area</vt:lpstr>
      <vt:lpstr>'NC066'!Print_Area</vt:lpstr>
      <vt:lpstr>'NC067'!Print_Area</vt:lpstr>
      <vt:lpstr>'NC071'!Print_Area</vt:lpstr>
      <vt:lpstr>'NC072'!Print_Area</vt:lpstr>
      <vt:lpstr>'NC073'!Print_Area</vt:lpstr>
      <vt:lpstr>'NC074'!Print_Area</vt:lpstr>
      <vt:lpstr>'NC075'!Print_Area</vt:lpstr>
      <vt:lpstr>'NC076'!Print_Area</vt:lpstr>
      <vt:lpstr>'NC077'!Print_Area</vt:lpstr>
      <vt:lpstr>'NC078'!Print_Area</vt:lpstr>
      <vt:lpstr>'NC082'!Print_Area</vt:lpstr>
      <vt:lpstr>'NC084'!Print_Area</vt:lpstr>
      <vt:lpstr>'NC085'!Print_Area</vt:lpstr>
      <vt:lpstr>'NC086'!Print_Area</vt:lpstr>
      <vt:lpstr>'NC087'!Print_Area</vt:lpstr>
      <vt:lpstr>'NC091'!Print_Area</vt:lpstr>
      <vt:lpstr>'NC092'!Print_Area</vt:lpstr>
      <vt:lpstr>'NC093'!Print_Area</vt:lpstr>
      <vt:lpstr>'NC094'!Print_Area</vt:lpstr>
      <vt:lpstr>'NC451'!Print_Area</vt:lpstr>
      <vt:lpstr>'NC452'!Print_Area</vt:lpstr>
      <vt:lpstr>'NC453'!Print_Area</vt:lpstr>
      <vt:lpstr>Summary!Print_Area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Kgothatso Matlala</dc:creator>
  <cp:lastModifiedBy>User</cp:lastModifiedBy>
  <dcterms:created xsi:type="dcterms:W3CDTF">2018-04-23T13:00:03Z</dcterms:created>
  <dcterms:modified xsi:type="dcterms:W3CDTF">2018-05-25T13:16:05Z</dcterms:modified>
</cp:coreProperties>
</file>